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<sst xmlns="http://schemas.openxmlformats.org/spreadsheetml/2006/main" count="206" uniqueCount="181">
  <si>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</si>
  <si>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</si>
  <si>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</si>
  <si>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</si>
  <si>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</si>
  <si>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</si>
  <si>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</si>
  <si>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</si>
  <si>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</si>
  <si>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</si>
  <si>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</si>
  <si>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</si>
  <si>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</si>
  <si>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</si>
  <si>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</si>
  <si>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</si>
  <si>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</si>
  <si>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</si>
  <si>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</si>
  <si>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</si>
  <si>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</si>
  <si>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</si>
  <si>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</si>
  <si>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</si>
  <si>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</si>
  <si>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</si>
  <si>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</si>
  <si>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</si>
  <si>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</si>
  <si>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</si>
  <si>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</si>
  <si>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</si>
  <si>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</si>
  <si>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</si>
  <si>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</si>
  <si>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</si>
  <si>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</si>
  <si>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</si>
  <si>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</si>
  <si>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</si>
  <si>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</si>
  <si>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</si>
  <si>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</si>
  <si>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</si>
  <si>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</si>
  <si>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</si>
  <si>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</si>
  <si>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</si>
  <si>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</si>
  <si>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</si>
  <si>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</si>
  <si>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</si>
  <si>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</si>
  <si>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</si>
  <si>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</si>
  <si>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</si>
  <si>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</si>
  <si>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</si>
  <si>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</si>
  <si>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</si>
  <si>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</si>
  <si>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</si>
  <si>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</si>
  <si>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</si>
  <si>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</si>
  <si>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</si>
  <si>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</si>
  <si>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</si>
  <si>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</si>
  <si>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</si>
  <si>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</si>
  <si>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</si>
  <si>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</si>
  <si>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</si>
  <si>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</si>
  <si>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</si>
  <si>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</si>
  <si>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</si>
  <si>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</si>
  <si>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</si>
  <si>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</si>
  <si>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</si>
  <si>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</si>
  <si>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</si>
  <si>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</si>
  <si>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</si>
  <si>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</si>
  <si>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</si>
  <si>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</si>
  <si>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</si>
  <si>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</si>
  <si>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</si>
  <si>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</si>
  <si>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</si>
  <si>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</si>
  <si>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</si>
  <si>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</si>
  <si>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</si>
  <si>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</si>
  <si>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</si>
  <si>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</si>
  <si>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</si>
  <si>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</si>
  <si>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</si>
  <si>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</si>
  <si>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</si>
  <si>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</si>
  <si>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</si>
  <si>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</si>
  <si>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</si>
  <si>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</si>
  <si>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</si>
  <si>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</si>
  <si>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</si>
  <si>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</si>
  <si>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</si>
  <si>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</si>
  <si>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</si>
  <si>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</si>
  <si>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</si>
  <si>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</si>
  <si>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</si>
  <si>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</si>
  <si>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</si>
  <si>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</si>
  <si>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</si>
  <si>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</si>
  <si>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</si>
  <si>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</si>
  <si>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</si>
  <si>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</si>
  <si>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</si>
  <si>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</si>
  <si>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</si>
  <si>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</si>
  <si>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</si>
  <si>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</si>
  <si>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</si>
  <si>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</si>
  <si>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</si>
  <si>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</si>
  <si>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</si>
  <si>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</si>
  <si>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</si>
  <si>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</si>
  <si>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</si>
  <si>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</si>
  <si>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</si>
  <si>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</si>
  <si>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</si>
  <si>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</si>
  <si>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</si>
  <si>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</si>
  <si>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</si>
  <si>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</si>
  <si>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</si>
  <si>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</si>
  <si>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</si>
  <si>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</si>
  <si>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</si>
  <si>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</si>
  <si>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</si>
  <si>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</si>
  <si>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</si>
  <si>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</si>
  <si>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</si>
  <si>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</si>
  <si>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</si>
  <si>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</si>
  <si>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</si>
  <si>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</si>
  <si>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</si>
  <si>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</si>
  <si>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</si>
  <si>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</si>
  <si>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</si>
  <si>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</si>
  <si>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</si>
  <si>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01.09.2014
</t>
    </r>
    <r>
      <rPr>
        <sz val="12"/>
        <rFont val="Times New Roman"/>
        <family val="1"/>
      </rPr>
      <t>(текущего месяца)</t>
    </r>
  </si>
  <si>
    <r>
      <t xml:space="preserve">Кассовый план на сентябрь  месяц </t>
    </r>
    <r>
      <rPr>
        <sz val="12"/>
        <rFont val="Times New Roman"/>
        <family val="1"/>
      </rPr>
      <t>(текущий)</t>
    </r>
  </si>
  <si>
    <t>Миронова Ю.М.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</si>
</sst>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87">
      <pane xSplit="14400" topLeftCell="H1" activePane="topLeft" state="split"/>
      <selection pane="topLeft" activeCell="C104" sqref="C104"/>
      <selection pane="topRight" activeCell="F2" sqref="F2:H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176</v>
      </c>
      <c r="E9" s="90" t="s">
        <v>175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177</v>
      </c>
      <c r="F10" s="91" t="s">
        <v>178</v>
      </c>
      <c r="G10" s="91" t="s">
        <v>179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6712.491</v>
      </c>
      <c r="E13" s="11">
        <f>E15+E16+E24+E25+E26+E27</f>
        <v>10672.999999999998</v>
      </c>
      <c r="F13" s="11">
        <f>F15+F16+F24+F25+F26+F27</f>
        <v>5813.5</v>
      </c>
      <c r="G13" s="11">
        <f>G15+G16+G24+G25+G26+G27</f>
        <v>1899.2</v>
      </c>
      <c r="H13" s="11">
        <f>H15+H16+H24+H25+H26+H27</f>
        <v>1899.2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8091.2</v>
      </c>
      <c r="F15" s="18">
        <v>3925.5</v>
      </c>
      <c r="G15" s="18">
        <v>1130</v>
      </c>
      <c r="H15" s="18">
        <v>1130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1520.6</v>
      </c>
      <c r="G16" s="20">
        <f>G18+G21</f>
        <v>70.7</v>
      </c>
      <c r="H16" s="20">
        <v>70.7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1520.6</v>
      </c>
      <c r="G18" s="20">
        <f>G19+G20</f>
        <v>70.7</v>
      </c>
      <c r="H18" s="20">
        <v>70.7</v>
      </c>
    </row>
    <row r="19" spans="1:8" ht="16.5" customHeight="1">
      <c r="A19" s="84"/>
      <c r="B19" s="30" t="s">
        <v>90</v>
      </c>
      <c r="C19" s="55"/>
      <c r="D19" s="18">
        <v>1209.8</v>
      </c>
      <c r="E19" s="18">
        <v>1768.1</v>
      </c>
      <c r="F19" s="18">
        <v>1520.6</v>
      </c>
      <c r="G19" s="18">
        <v>70.7</v>
      </c>
      <c r="H19" s="18">
        <v>70.7</v>
      </c>
    </row>
    <row r="20" spans="1:8" ht="18" customHeight="1">
      <c r="A20" s="84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367.4</v>
      </c>
      <c r="G24" s="18">
        <v>698.5</v>
      </c>
      <c r="H24" s="18">
        <v>698.5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446.3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6345.141</v>
      </c>
      <c r="E28" s="24">
        <f>E30+E53+E62+E71</f>
        <v>10673</v>
      </c>
      <c r="F28" s="24">
        <f>F30+F53+F62+F71</f>
        <v>4870.74</v>
      </c>
      <c r="G28" s="24">
        <f>G30+G53+G62+G71</f>
        <v>1107.7</v>
      </c>
      <c r="H28" s="24">
        <f>H30+H53+H62+H71</f>
        <v>1107.7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6580.5</v>
      </c>
      <c r="F30" s="28">
        <f>F32+F38+F40+F42+F44+F46+F48+F50+F52</f>
        <v>4042.0999999999995</v>
      </c>
      <c r="G30" s="28">
        <f>G32+G38+G40+G42+G44+G46+G48+G50+G52</f>
        <v>925.5</v>
      </c>
      <c r="H30" s="28">
        <f>H32+H38+H40+H42+H44+H46+H48+H50+H52</f>
        <v>925.5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5802.7</v>
      </c>
      <c r="F32" s="18">
        <f>F34+F35+F37</f>
        <v>3441.0999999999995</v>
      </c>
      <c r="G32" s="18">
        <f>G34+G35</f>
        <v>841</v>
      </c>
      <c r="H32" s="18">
        <f>H34+H35</f>
        <v>841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3098.6</v>
      </c>
      <c r="F34" s="18">
        <v>1894.3</v>
      </c>
      <c r="G34" s="18">
        <v>550</v>
      </c>
      <c r="H34" s="18">
        <v>550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1780.4</v>
      </c>
      <c r="F35" s="18">
        <v>1372.6</v>
      </c>
      <c r="G35" s="18">
        <v>291</v>
      </c>
      <c r="H35" s="18">
        <v>291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0</v>
      </c>
      <c r="E37" s="18">
        <v>923.7</v>
      </c>
      <c r="F37" s="18">
        <v>174.2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509.2</v>
      </c>
      <c r="G38" s="18">
        <v>46.5</v>
      </c>
      <c r="H38" s="18">
        <v>46.5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209.9</v>
      </c>
      <c r="G39" s="18">
        <v>1.7</v>
      </c>
      <c r="H39" s="18">
        <v>1.7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40</v>
      </c>
      <c r="G40" s="18">
        <v>10</v>
      </c>
      <c r="H40" s="18">
        <v>10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30.5</v>
      </c>
      <c r="G41" s="18">
        <v>8.5</v>
      </c>
      <c r="H41" s="18">
        <v>8.5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51.8</v>
      </c>
      <c r="G48" s="18">
        <v>28</v>
      </c>
      <c r="H48" s="18">
        <v>28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15.3</v>
      </c>
      <c r="F53" s="28">
        <f>F54+F56+F58+F60</f>
        <v>15.3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15.3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1760.7</v>
      </c>
      <c r="F62" s="28">
        <f>F63+F65+F67+F69</f>
        <v>6.6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76.3</v>
      </c>
      <c r="F65" s="18">
        <v>6.6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1.3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1684.4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2316.5</v>
      </c>
      <c r="F71" s="28">
        <f>F74+F76+F77+F79+F82+F87+F88</f>
        <v>806.74</v>
      </c>
      <c r="G71" s="28">
        <f>SUM(G72+G74+G76+G77+G79+G82)+SUM(G84:G88)</f>
        <v>182.2</v>
      </c>
      <c r="H71" s="28">
        <f>SUM(H72+H74+H76+H77+H79+H82)+SUM(H84:H88)</f>
        <v>182.2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740.8</v>
      </c>
      <c r="F74" s="18">
        <v>210.7</v>
      </c>
      <c r="G74" s="18">
        <v>48</v>
      </c>
      <c r="H74" s="18">
        <v>48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180.6</v>
      </c>
      <c r="F76" s="18">
        <v>98.64</v>
      </c>
      <c r="G76" s="18">
        <v>20</v>
      </c>
      <c r="H76" s="18">
        <v>20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139.3</v>
      </c>
      <c r="F77" s="18">
        <v>37.3</v>
      </c>
      <c r="G77" s="18">
        <v>40</v>
      </c>
      <c r="H77" s="18">
        <v>40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9.269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190.6</v>
      </c>
      <c r="F82" s="18">
        <v>46.3</v>
      </c>
      <c r="G82" s="18">
        <v>4.5</v>
      </c>
      <c r="H82" s="18">
        <v>4.5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13.5</v>
      </c>
      <c r="G87" s="18">
        <v>1.7</v>
      </c>
      <c r="H87" s="18">
        <v>1.7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1015</v>
      </c>
      <c r="F88" s="26">
        <f>F91+F92+F94+F95+F97+F98+F89</f>
        <v>400.30000000000007</v>
      </c>
      <c r="G88" s="26">
        <f>G91+G92+G94+G95+G97+G98</f>
        <v>68</v>
      </c>
      <c r="H88" s="26">
        <f>H89+H90+H91+H92+H93+H94+H95+H96+H97+H98</f>
        <v>68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146.7</v>
      </c>
      <c r="G91" s="18">
        <v>45.7</v>
      </c>
      <c r="H91" s="67">
        <v>45.7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420</v>
      </c>
      <c r="F92" s="18">
        <v>174.8</v>
      </c>
      <c r="G92" s="18">
        <v>7.5</v>
      </c>
      <c r="H92" s="67">
        <v>7.5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20</v>
      </c>
      <c r="F94" s="18">
        <v>10.6</v>
      </c>
      <c r="G94" s="18">
        <v>2.4</v>
      </c>
      <c r="H94" s="67">
        <v>2.4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7.3</v>
      </c>
      <c r="G95" s="18">
        <v>0.4</v>
      </c>
      <c r="H95" s="67">
        <v>0.4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61.9</v>
      </c>
      <c r="F97" s="18">
        <v>11.3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225.2</v>
      </c>
      <c r="F98" s="18">
        <v>49.6</v>
      </c>
      <c r="G98" s="18">
        <v>12</v>
      </c>
      <c r="H98" s="18">
        <v>12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301.3</v>
      </c>
      <c r="F99" s="18">
        <v>119.8</v>
      </c>
      <c r="G99" s="18">
        <v>15.6</v>
      </c>
      <c r="H99" s="67">
        <v>15.6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3366.9000000000005</v>
      </c>
      <c r="F100" s="18">
        <v>1917.6</v>
      </c>
      <c r="G100" s="18">
        <f>G35+G39+G41+G43+G45+G47+G49+G51+G55+G57+G59+G61+G64+G66+G68+G70+G73+G75+G78+G81+G83+G99</f>
        <v>316.8</v>
      </c>
      <c r="H100" s="18">
        <f>H35+H39+H41+H43+H45+H47+H49+H51+H55+H57+H59+H61+H64+H66+H68+H70+H73+H75+H78+H81+H83+H99</f>
        <v>316.8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367.35000000000036</v>
      </c>
      <c r="E101" s="24">
        <f>E13-E28</f>
        <v>0</v>
      </c>
      <c r="F101" s="24">
        <f>F13-F28</f>
        <v>942.7600000000002</v>
      </c>
      <c r="G101" s="24">
        <f>G13-G28</f>
        <v>791.5</v>
      </c>
      <c r="H101" s="24">
        <f>H13-H28</f>
        <v>791.5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180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2014-09-04T10:47:20Z</cp:lastPrinted>
  <dcterms:created xsi:type="dcterms:W3CDTF">2010-03-03T05:58:00Z</dcterms:created>
  <dcterms:modified xsi:type="dcterms:W3CDTF">2014-09-04T10:54:59Z</dcterms:modified>
  <cp:category/>
  <cp:version/>
  <cp:contentType/>
  <cp:contentStatus/>
</cp:coreProperties>
</file>