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'стр.1'!$A$1:$DF$49</definedName>
    <definedName name="_xlnm.Print_Area" localSheetId="1">'стр.2'!$A$1:$DF$124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<sst xmlns="http://schemas.openxmlformats.org/spreadsheetml/2006/main" count="325" uniqueCount="244">
  <si>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</si>
  <si>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</si>
  <si>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</si>
  <si>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</si>
  <si>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</si>
  <si>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</si>
  <si>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</si>
  <si>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</si>
  <si>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</si>
  <si>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</si>
  <si>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</si>
  <si>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</si>
  <si>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</si>
  <si>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</si>
  <si>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</si>
  <si>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</si>
  <si>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</si>
  <si>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</si>
  <si>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</si>
  <si>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</si>
  <si>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</si>
  <si>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</si>
  <si>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</si>
  <si>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</si>
  <si>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</si>
  <si>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</si>
  <si>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</si>
  <si>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</si>
  <si>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</si>
  <si>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</si>
  <si>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</si>
  <si>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</si>
  <si>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</si>
  <si>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</si>
  <si>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</si>
  <si>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</si>
  <si>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</si>
  <si>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</si>
  <si>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</si>
  <si>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</si>
  <si>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</si>
  <si>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</si>
  <si>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</si>
  <si>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</si>
  <si>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</si>
  <si>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</si>
  <si>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</si>
  <si>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</si>
  <si>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</si>
  <si>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</si>
  <si>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</si>
  <si>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</si>
  <si>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</si>
  <si>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</si>
  <si>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</si>
  <si>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</si>
  <si>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</si>
  <si>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</si>
  <si>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</si>
  <si>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04226764</t>
  </si>
  <si>
    <t>951</t>
  </si>
  <si>
    <t>60248836000</t>
  </si>
  <si>
    <t>Администрация Кутейниковского сельского поселения</t>
  </si>
  <si>
    <t>Налоговые и неналоговые доходы</t>
  </si>
  <si>
    <t>Налог на доходы физических лиц</t>
  </si>
  <si>
    <t>951 1 00 00000 00 0000 000</t>
  </si>
  <si>
    <t>951 1 01 02000 01 0000 110</t>
  </si>
  <si>
    <t>Налог ,взимаемый с налогоплательщиков,выбравших в качестве налогооблажения доходы</t>
  </si>
  <si>
    <t>951 1 05 01010 01 0000 110</t>
  </si>
  <si>
    <t>Единый сельскохозяйственный налог</t>
  </si>
  <si>
    <t>951 1 05 03000 01 0000 110</t>
  </si>
  <si>
    <t>Налог на имущество физических лиц,взимаемых по ставкам,применяемым к объектам налогооблажения,расположенным в границах поселений</t>
  </si>
  <si>
    <t xml:space="preserve">951  1 06 01030 10 0000 110 </t>
  </si>
  <si>
    <t>951 1 06 04011 02 0000 110</t>
  </si>
  <si>
    <t>Транспортный налог с организаций</t>
  </si>
  <si>
    <t>Транспортный налог с физических лиц</t>
  </si>
  <si>
    <t>951 1 06 04012 02 0000 110</t>
  </si>
  <si>
    <t>Земельный налог,взимаемый по ставкам,установленным в соответствии с подпунктом 1 п.1 ст.394 НК РФ и применяемым к объектам налогооблажения,расположенным в границах поселений</t>
  </si>
  <si>
    <t>951 1 06 06013 10 0000 110</t>
  </si>
  <si>
    <t>Земельный налог,взимаемый по ставкам,установленным в соответствии с подпунктом 2 п.1 ст.394 НК РФ и применяемым к объектам налогооблажения,расположенным в границах поселений</t>
  </si>
  <si>
    <t>951 1 06 06023 10 0000 110</t>
  </si>
  <si>
    <t>Гос.пошлина за совершение нотариальных действий должностными лицами органов самоуправления</t>
  </si>
  <si>
    <t>951 1 08 04020 01 0000 110</t>
  </si>
  <si>
    <t>Земельный налог (по обязательствам,возникшим до 1 января 2006года)мобилизуемых на территориях поселений</t>
  </si>
  <si>
    <t>951 1 09  04050 10 0000 110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</si>
  <si>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</si>
  <si>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951 1 11 05010 10 0000 120</t>
  </si>
  <si>
    <t>Доходы от продажи земельный участков,государственная собственность на которые разграничена и которые расположенные в границах поселений</t>
  </si>
  <si>
    <t>Безвозмездные поступление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</si>
  <si>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</si>
  <si>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</si>
  <si>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</si>
  <si>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теериториях, где отсутствуют военные комиссариаты</t>
  </si>
  <si>
    <t>951 2 02 03015 10 0000 151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</si>
  <si>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</si>
  <si>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951 2 02 04012 10 0000 151</t>
  </si>
  <si>
    <t>Прочие межбюджетные трансферты,передаваемые бюджетам поселений</t>
  </si>
  <si>
    <t>951 2 02 04999 10 0000 151</t>
  </si>
  <si>
    <t>Функционирование высшего должностного лица субъекта РФ и муниципального образования</t>
  </si>
  <si>
    <t>Заработная плата</t>
  </si>
  <si>
    <t>Прочие выплаты</t>
  </si>
  <si>
    <t>Начисления на выплаты по оплате труда</t>
  </si>
  <si>
    <t>Функционирование законодательных(представительных)органов гос.власти и представительных органов муниципальных образований</t>
  </si>
  <si>
    <t>Прочие работы,услуги</t>
  </si>
  <si>
    <t>Функционирование Правительства РФ, высших исполнительных органов гос.власти субъектов РФ,местных администраций</t>
  </si>
  <si>
    <t xml:space="preserve">951 0102 0000000 000 000 </t>
  </si>
  <si>
    <t>951 0103 000000 000 000</t>
  </si>
  <si>
    <t xml:space="preserve">951 0104 000000 000 000 </t>
  </si>
  <si>
    <t>Услуги связи</t>
  </si>
  <si>
    <t>Арендная плата за пользование имуществом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</si>
  <si>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</si>
  <si>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</si>
  <si>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</si>
  <si>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</si>
  <si>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951 0203 000000 000 000 </t>
  </si>
  <si>
    <t>Мобилизационная и вневойсковая подговка</t>
  </si>
  <si>
    <t>Водное хозяйство</t>
  </si>
  <si>
    <t>951 0406 000000 000 000</t>
  </si>
  <si>
    <t>Обеспечение проведения выборов и референдумов</t>
  </si>
  <si>
    <t>951 0107 000000 000 000</t>
  </si>
  <si>
    <t>951 0107 0200002 500 290</t>
  </si>
  <si>
    <t>951 0503 5210320 001 225</t>
  </si>
  <si>
    <t>Коммунальные услуги</t>
  </si>
  <si>
    <t>951 0503 6000200 500 226</t>
  </si>
  <si>
    <t>Благоустройство дороги. Прочие работы,услуги</t>
  </si>
  <si>
    <t>Культура</t>
  </si>
  <si>
    <t>Физическая культура и спорт</t>
  </si>
  <si>
    <t>Перечисление другим бюджетам бюджетной системы РФ</t>
  </si>
  <si>
    <t>Долотова С.Н.</t>
  </si>
  <si>
    <t>951 0412 1001100 003 226</t>
  </si>
  <si>
    <t>Жилищно-коммунальное хозяйство</t>
  </si>
  <si>
    <t xml:space="preserve">951 0502 0000000 000 000 </t>
  </si>
  <si>
    <t>Увеличение стоимости основных средств ФС</t>
  </si>
  <si>
    <t>951 0502 5221500 003 225</t>
  </si>
  <si>
    <t>951 0502 5221580 003 225</t>
  </si>
  <si>
    <t>Субвенции бюджетам поселений на выполнение передаваемых полномочий субъектов РФ</t>
  </si>
  <si>
    <t>951 2 02 03024 10 0000 151</t>
  </si>
  <si>
    <t>951 0104 0020400 997 224</t>
  </si>
  <si>
    <t>Другие общегосударственные вопросы</t>
  </si>
  <si>
    <t>951 0113 0000000 000 000</t>
  </si>
  <si>
    <t>Защита населения территории от ЧС природного и техногенного характера</t>
  </si>
  <si>
    <t>951 0309 0000000 000 000</t>
  </si>
  <si>
    <t>Общеэкономические вопросы</t>
  </si>
  <si>
    <t>951 0401 0000000 000 000</t>
  </si>
  <si>
    <t>951 0401 5100200 997 225</t>
  </si>
  <si>
    <t xml:space="preserve">951 1102 000000 000 000 </t>
  </si>
  <si>
    <t>,</t>
  </si>
  <si>
    <t>952 0309 7951200 976 310</t>
  </si>
  <si>
    <t>951 1 05 01020 01 0000 110</t>
  </si>
  <si>
    <t>Налог,взимаемый с налогоплательщиков,выбравших в качестве объекта налогооблажения доходы,уменьшенные на величину расходов</t>
  </si>
  <si>
    <t xml:space="preserve">       </t>
  </si>
  <si>
    <t>951 0102 0020300 121 211</t>
  </si>
  <si>
    <t>951 0102 0020300 121 213</t>
  </si>
  <si>
    <t>951 0102 0020300 122 212</t>
  </si>
  <si>
    <t>951 0102 0020300 122  213</t>
  </si>
  <si>
    <t>951 0103 0021200 244 226</t>
  </si>
  <si>
    <t>951 0104 0020400 121 211</t>
  </si>
  <si>
    <t>951 0104 0020400 121 213</t>
  </si>
  <si>
    <t>951 0104 0020400 122 212</t>
  </si>
  <si>
    <t>951 0104 0020400 122 213</t>
  </si>
  <si>
    <t>951 0104 0020400 242 221</t>
  </si>
  <si>
    <t>952 0104 0020400 244  223</t>
  </si>
  <si>
    <t>951 0104 0020400 244 225</t>
  </si>
  <si>
    <t>951 0104 0020400 244 226</t>
  </si>
  <si>
    <t>951 0104 0020400 244 290</t>
  </si>
  <si>
    <t>951 0104 0020400 244 310</t>
  </si>
  <si>
    <t>951 0104 0020400 244 340</t>
  </si>
  <si>
    <t>951 0104 5210215 244 340</t>
  </si>
  <si>
    <t>951 0104 7950400 244 226</t>
  </si>
  <si>
    <t>Прочие расходы (земельный налог)</t>
  </si>
  <si>
    <t>951 0113 0920300 244 290</t>
  </si>
  <si>
    <t>951 0113 0920300 851 290</t>
  </si>
  <si>
    <t>Прочие расходы(транспортный,загрязнение)</t>
  </si>
  <si>
    <t>951 0203 0013600 121 211</t>
  </si>
  <si>
    <t>951 0203 0013600 121 213</t>
  </si>
  <si>
    <t>951 0203 0013600 244 226</t>
  </si>
  <si>
    <t>951 0203 0013600 244 340</t>
  </si>
  <si>
    <t>951 0309 7951200 540 251</t>
  </si>
  <si>
    <t>951 0406 2800200 244 290</t>
  </si>
  <si>
    <t>Дорожное хозяйство</t>
  </si>
  <si>
    <t>951 0409 0000000 000 000</t>
  </si>
  <si>
    <t>951 0502 000000 000 000</t>
  </si>
  <si>
    <t>Благоустройство</t>
  </si>
  <si>
    <t>951 0503 000000 000 000</t>
  </si>
  <si>
    <t>Работы,услуги по содержании имущества(дети)</t>
  </si>
  <si>
    <t>951 0503 7954800 244 225</t>
  </si>
  <si>
    <t>951 0503  7955100 244  223</t>
  </si>
  <si>
    <t>951 0503 7955100 244 225</t>
  </si>
  <si>
    <t>951 0503 7955200 244 225</t>
  </si>
  <si>
    <t>Работы,услуги по содержании имущества(лампы)</t>
  </si>
  <si>
    <t>Безвозмездные перечисления государственным и муниципальным организациям</t>
  </si>
  <si>
    <t>951 0801 7954700 611 241</t>
  </si>
  <si>
    <t>Средства массовой информации</t>
  </si>
  <si>
    <t>951 1202 000000 000 000</t>
  </si>
  <si>
    <t>951 1202 4508500 244 226</t>
  </si>
  <si>
    <t>работы,услуги по содержанию имущества</t>
  </si>
  <si>
    <t>951 1 14 06013 10 0000 430</t>
  </si>
  <si>
    <t>951 0409 5222700 243 225</t>
  </si>
  <si>
    <t>951 0409 7955000 244 225</t>
  </si>
  <si>
    <t>951 0107 0200600 244 290</t>
  </si>
  <si>
    <t>951 0113 0920300 852 290</t>
  </si>
  <si>
    <t>951 0111 0700500 870 290</t>
  </si>
  <si>
    <t xml:space="preserve">951 0502 000000 000 000 </t>
  </si>
  <si>
    <t>951 0107 0000000 244 000</t>
  </si>
  <si>
    <t>951 0111 0000000 870 000</t>
  </si>
  <si>
    <t>951 0801 000000 000 000</t>
  </si>
  <si>
    <t>952 0503 7955100 540 251</t>
  </si>
  <si>
    <t>952 0104 0020400 242 225</t>
  </si>
  <si>
    <t>953 0104 0020400 242 226</t>
  </si>
  <si>
    <t>Жмурко Е.В.</t>
  </si>
  <si>
    <t>951 0502 7954600 244 225</t>
  </si>
  <si>
    <t>951 0502  7954600 244 290</t>
  </si>
  <si>
    <t>951 0503 7955100 244 340</t>
  </si>
  <si>
    <t>951 0503 7955100 244 310</t>
  </si>
  <si>
    <t>Резервные фонды</t>
  </si>
  <si>
    <t>951 0502 7954600 244 310</t>
  </si>
  <si>
    <t>951 0502 7954600 244 340</t>
  </si>
  <si>
    <t>951 0113 7954400 244 340</t>
  </si>
  <si>
    <t>951 0502 7954600 244 223</t>
  </si>
  <si>
    <t>952 0801 5220900 612 241</t>
  </si>
  <si>
    <t>951 0113 7954300 244 340</t>
  </si>
  <si>
    <t>951 0113 7954500 244 226</t>
  </si>
  <si>
    <t>952 0113 7954900 244 226</t>
  </si>
  <si>
    <t>956 0113 7955300 244 226</t>
  </si>
  <si>
    <t>952 0503 7955200 244 226</t>
  </si>
  <si>
    <t>951 0801 7955300 611 241</t>
  </si>
  <si>
    <t>951 1102 7955300 244 290</t>
  </si>
  <si>
    <t>951 1 16 51040 02 0000 151</t>
  </si>
  <si>
    <t>Денежные взыскания(штрафы),установленные законами РФ за несоблюдение муниципальных правовых актов</t>
  </si>
  <si>
    <t>Прочие поступления от денежных взысканий(штрафов) и иных сумм возмещения ущерба,зачисляемых в бюджеты поселений</t>
  </si>
  <si>
    <t>951 1 16 900500 10  0000 140</t>
  </si>
  <si>
    <t>951 1102 5129700 244 340</t>
  </si>
  <si>
    <t>952 0113 7954500 244 340</t>
  </si>
  <si>
    <t>951 0409 5222700 244 225</t>
  </si>
  <si>
    <t>951 0409 5222700 244 226</t>
  </si>
  <si>
    <t>Доходы от сдачи в аренду имущества составляющего казну поселения (за исключением земельных участков)</t>
  </si>
  <si>
    <t>951 1 11 05075 10 0000 120</t>
  </si>
  <si>
    <t>951 0503 7955100 244 226</t>
  </si>
  <si>
    <t>951 0406 5226100 244 226</t>
  </si>
  <si>
    <t>952 0104 7955200 244 225</t>
  </si>
  <si>
    <t>Будченко А.Н.</t>
  </si>
  <si>
    <t>января</t>
  </si>
  <si>
    <t>14</t>
  </si>
  <si>
    <t>01.01.2014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</si>
</sst>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7" fillId="0" borderId="29" xfId="0" applyFont="1" applyBorder="1" applyAlignment="1">
      <alignment horizontal="center"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49" fontId="2" fillId="0" borderId="4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24" xfId="0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2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top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9"/>
  <sheetViews>
    <sheetView tabSelected="1" view="pageBreakPreview" zoomScaleSheetLayoutView="100" workbookViewId="0" topLeftCell="A14">
      <selection activeCell="BW19" sqref="BW19:CN19"/>
    </sheetView>
  </sheetViews>
  <sheetFormatPr defaultColWidth="9.00390625" defaultRowHeight="12.75"/>
  <cols>
    <col min="1" max="26" width="0.875" style="1" customWidth="1"/>
    <col min="27" max="27" width="5.25390625" style="1" customWidth="1"/>
    <col min="28" max="51" width="0.875" style="1" customWidth="1"/>
    <col min="52" max="52" width="5.125" style="1" customWidth="1"/>
    <col min="53" max="16384" width="0.875" style="1" customWidth="1"/>
  </cols>
  <sheetData>
    <row r="1" ht="3" customHeight="1"/>
    <row r="2" spans="20:110" ht="15" customHeight="1" thickBot="1">
      <c r="T2" s="105" t="s">
        <v>31</v>
      </c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O2" s="106" t="s">
        <v>7</v>
      </c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8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4" t="s">
        <v>58</v>
      </c>
      <c r="CO3" s="44" t="s">
        <v>32</v>
      </c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6"/>
    </row>
    <row r="4" spans="41:110" s="2" customFormat="1" ht="15" customHeight="1">
      <c r="AO4" s="4" t="s">
        <v>13</v>
      </c>
      <c r="AP4" s="110" t="s">
        <v>241</v>
      </c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72">
        <v>20</v>
      </c>
      <c r="BO4" s="72"/>
      <c r="BP4" s="72"/>
      <c r="BQ4" s="72"/>
      <c r="BR4" s="109" t="s">
        <v>242</v>
      </c>
      <c r="BS4" s="109"/>
      <c r="BT4" s="109"/>
      <c r="BU4" s="2" t="s">
        <v>14</v>
      </c>
      <c r="CM4" s="4" t="s">
        <v>8</v>
      </c>
      <c r="CO4" s="74" t="s">
        <v>243</v>
      </c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6"/>
    </row>
    <row r="5" spans="1:110" s="2" customFormat="1" ht="14.25" customHeight="1">
      <c r="A5" s="2" t="s">
        <v>48</v>
      </c>
      <c r="CM5" s="4" t="s">
        <v>9</v>
      </c>
      <c r="CO5" s="74" t="s">
        <v>59</v>
      </c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6"/>
    </row>
    <row r="6" spans="1:110" s="2" customFormat="1" ht="12.75" customHeight="1">
      <c r="A6" s="2" t="s">
        <v>49</v>
      </c>
      <c r="S6" s="104" t="s">
        <v>62</v>
      </c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M6" s="4" t="s">
        <v>47</v>
      </c>
      <c r="CO6" s="74" t="s">
        <v>60</v>
      </c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6"/>
    </row>
    <row r="7" spans="1:110" s="2" customFormat="1" ht="15" customHeight="1">
      <c r="A7" s="72" t="s">
        <v>12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M7" s="4" t="s">
        <v>10</v>
      </c>
      <c r="CO7" s="74" t="s">
        <v>61</v>
      </c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6"/>
    </row>
    <row r="8" spans="1:110" s="2" customFormat="1" ht="15" customHeight="1">
      <c r="A8" s="2" t="s">
        <v>42</v>
      </c>
      <c r="CM8" s="4"/>
      <c r="CO8" s="74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6"/>
    </row>
    <row r="9" spans="1:110" s="2" customFormat="1" ht="15" customHeight="1" thickBot="1">
      <c r="A9" s="2" t="s">
        <v>43</v>
      </c>
      <c r="CO9" s="49" t="s">
        <v>11</v>
      </c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40"/>
    </row>
    <row r="10" spans="1:110" s="3" customFormat="1" ht="25.5" customHeight="1">
      <c r="A10" s="73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</row>
    <row r="11" spans="1:110" ht="33" customHeight="1">
      <c r="A11" s="80" t="s">
        <v>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</v>
      </c>
      <c r="AD11" s="42"/>
      <c r="AE11" s="42"/>
      <c r="AF11" s="42"/>
      <c r="AG11" s="42"/>
      <c r="AH11" s="42"/>
      <c r="AI11" s="42" t="s">
        <v>50</v>
      </c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 t="s">
        <v>44</v>
      </c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 t="s">
        <v>2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7"/>
    </row>
    <row r="12" spans="1:110" s="17" customFormat="1" ht="12" customHeight="1" thickBot="1">
      <c r="A12" s="81">
        <v>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43">
        <v>2</v>
      </c>
      <c r="AD12" s="43"/>
      <c r="AE12" s="43"/>
      <c r="AF12" s="43"/>
      <c r="AG12" s="43"/>
      <c r="AH12" s="43"/>
      <c r="AI12" s="43">
        <v>3</v>
      </c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>
        <v>4</v>
      </c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>
        <v>5</v>
      </c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>
        <v>6</v>
      </c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8"/>
    </row>
    <row r="13" spans="1:110" ht="15" customHeight="1">
      <c r="A13" s="85" t="s">
        <v>34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6"/>
      <c r="AC13" s="91" t="s">
        <v>5</v>
      </c>
      <c r="AD13" s="77"/>
      <c r="AE13" s="77"/>
      <c r="AF13" s="77"/>
      <c r="AG13" s="77"/>
      <c r="AH13" s="77"/>
      <c r="AI13" s="77" t="s">
        <v>6</v>
      </c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89">
        <f>BC15+BC32</f>
        <v>8666400</v>
      </c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>
        <f>BW15+BW32</f>
        <v>8330214.779999999</v>
      </c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>
        <f>BC13-BW13</f>
        <v>336185.22000000067</v>
      </c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90"/>
    </row>
    <row r="14" spans="1:110" ht="15" customHeight="1">
      <c r="A14" s="87" t="s">
        <v>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8"/>
      <c r="AC14" s="37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4"/>
    </row>
    <row r="15" spans="1:110" ht="15" customHeight="1">
      <c r="A15" s="92" t="s">
        <v>63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3"/>
      <c r="AC15" s="78"/>
      <c r="AD15" s="79"/>
      <c r="AE15" s="79"/>
      <c r="AF15" s="79"/>
      <c r="AG15" s="79"/>
      <c r="AH15" s="79"/>
      <c r="AI15" s="79" t="s">
        <v>65</v>
      </c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66">
        <f>BC16+BC17+BC20+BC21+BC22+BC23+BC24+BC25+BC26+BC27+BC29+BC19+BC18+BC30+BC31+BC28</f>
        <v>5742500</v>
      </c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>
        <f>BW16+BW17+BW19+BW20+BW21+BW22+BW23+BW24+BW25+BW26+BW27+BW29+BW18+BW30+BW31+BW28</f>
        <v>5435914.779999999</v>
      </c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>
        <f aca="true" t="shared" si="0" ref="CO15:CO29">BC15-BW15</f>
        <v>306585.22000000067</v>
      </c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7"/>
    </row>
    <row r="16" spans="1:110" ht="16.5" customHeight="1">
      <c r="A16" s="94" t="s">
        <v>64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50"/>
      <c r="AD16" s="51"/>
      <c r="AE16" s="51"/>
      <c r="AF16" s="51"/>
      <c r="AG16" s="51"/>
      <c r="AH16" s="51"/>
      <c r="AI16" s="51" t="s">
        <v>66</v>
      </c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61">
        <v>978700</v>
      </c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>
        <v>904034.25</v>
      </c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55">
        <f t="shared" si="0"/>
        <v>74665.75</v>
      </c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71"/>
    </row>
    <row r="17" spans="1:110" ht="37.5" customHeight="1">
      <c r="A17" s="96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7"/>
      <c r="AC17" s="50"/>
      <c r="AD17" s="51"/>
      <c r="AE17" s="51"/>
      <c r="AF17" s="51"/>
      <c r="AG17" s="51"/>
      <c r="AH17" s="51"/>
      <c r="AI17" s="51" t="s">
        <v>68</v>
      </c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61">
        <v>73000</v>
      </c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>
        <v>19230.63</v>
      </c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55">
        <f t="shared" si="0"/>
        <v>53769.369999999995</v>
      </c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71"/>
    </row>
    <row r="18" spans="1:110" ht="61.5" customHeight="1">
      <c r="A18" s="98" t="s">
        <v>149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9"/>
      <c r="AC18" s="111"/>
      <c r="AD18" s="53"/>
      <c r="AE18" s="53"/>
      <c r="AF18" s="53"/>
      <c r="AG18" s="53"/>
      <c r="AH18" s="54"/>
      <c r="AI18" s="51" t="s">
        <v>148</v>
      </c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5">
        <v>0</v>
      </c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7"/>
      <c r="BW18" s="61">
        <v>53412.31</v>
      </c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55">
        <f>BC18-BW18</f>
        <v>-53412.31</v>
      </c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71"/>
    </row>
    <row r="19" spans="1:110" ht="16.5" customHeight="1">
      <c r="A19" s="94" t="s">
        <v>69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50"/>
      <c r="AD19" s="51"/>
      <c r="AE19" s="51"/>
      <c r="AF19" s="51"/>
      <c r="AG19" s="51"/>
      <c r="AH19" s="51"/>
      <c r="AI19" s="51" t="s">
        <v>70</v>
      </c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61">
        <v>180800</v>
      </c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>
        <v>180765</v>
      </c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55">
        <f t="shared" si="0"/>
        <v>35</v>
      </c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71"/>
    </row>
    <row r="20" spans="1:110" ht="55.5" customHeight="1">
      <c r="A20" s="96" t="s">
        <v>71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7"/>
      <c r="AC20" s="50"/>
      <c r="AD20" s="51"/>
      <c r="AE20" s="51"/>
      <c r="AF20" s="51"/>
      <c r="AG20" s="51"/>
      <c r="AH20" s="51"/>
      <c r="AI20" s="51" t="s">
        <v>72</v>
      </c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61">
        <v>191000</v>
      </c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>
        <v>191714.57</v>
      </c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55">
        <f t="shared" si="0"/>
        <v>-714.570000000007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71"/>
    </row>
    <row r="21" spans="1:110" ht="16.5" customHeight="1" hidden="1">
      <c r="A21" s="96" t="s">
        <v>74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7"/>
      <c r="AC21" s="50"/>
      <c r="AD21" s="51"/>
      <c r="AE21" s="51"/>
      <c r="AF21" s="51"/>
      <c r="AG21" s="51"/>
      <c r="AH21" s="51"/>
      <c r="AI21" s="51" t="s">
        <v>73</v>
      </c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61">
        <v>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>
        <v>0</v>
      </c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55">
        <f t="shared" si="0"/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71"/>
    </row>
    <row r="22" spans="1:110" ht="22.5" customHeight="1" hidden="1">
      <c r="A22" s="96" t="s">
        <v>75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7"/>
      <c r="AC22" s="50"/>
      <c r="AD22" s="51"/>
      <c r="AE22" s="51"/>
      <c r="AF22" s="51"/>
      <c r="AG22" s="51"/>
      <c r="AH22" s="51"/>
      <c r="AI22" s="51" t="s">
        <v>76</v>
      </c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61">
        <v>0</v>
      </c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>
        <v>0</v>
      </c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55">
        <f t="shared" si="0"/>
        <v>0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71"/>
    </row>
    <row r="23" spans="1:110" ht="78" customHeight="1">
      <c r="A23" s="96" t="s">
        <v>77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7"/>
      <c r="AC23" s="50"/>
      <c r="AD23" s="51"/>
      <c r="AE23" s="51"/>
      <c r="AF23" s="51"/>
      <c r="AG23" s="51"/>
      <c r="AH23" s="51"/>
      <c r="AI23" s="51" t="s">
        <v>78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61">
        <v>3432200</v>
      </c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3217085.71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55">
        <f t="shared" si="0"/>
        <v>215114.29000000004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71"/>
    </row>
    <row r="24" spans="1:110" ht="88.5" customHeight="1">
      <c r="A24" s="96" t="s">
        <v>79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7"/>
      <c r="AC24" s="50"/>
      <c r="AD24" s="51"/>
      <c r="AE24" s="51"/>
      <c r="AF24" s="51"/>
      <c r="AG24" s="51"/>
      <c r="AH24" s="51"/>
      <c r="AI24" s="51" t="s">
        <v>80</v>
      </c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61">
        <v>79300</v>
      </c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>
        <v>95809.55</v>
      </c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55">
        <f t="shared" si="0"/>
        <v>-16509.550000000003</v>
      </c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71"/>
    </row>
    <row r="25" spans="1:110" ht="47.25" customHeight="1">
      <c r="A25" s="96" t="s">
        <v>81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7"/>
      <c r="AC25" s="50"/>
      <c r="AD25" s="51"/>
      <c r="AE25" s="51"/>
      <c r="AF25" s="51"/>
      <c r="AG25" s="51"/>
      <c r="AH25" s="51"/>
      <c r="AI25" s="51" t="s">
        <v>82</v>
      </c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61">
        <v>5800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23930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55">
        <f t="shared" si="0"/>
        <v>-18130</v>
      </c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71"/>
    </row>
    <row r="26" spans="1:110" ht="46.5" customHeight="1">
      <c r="A26" s="96" t="s">
        <v>83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7"/>
      <c r="AC26" s="50"/>
      <c r="AD26" s="51"/>
      <c r="AE26" s="51"/>
      <c r="AF26" s="51"/>
      <c r="AG26" s="51"/>
      <c r="AH26" s="51"/>
      <c r="AI26" s="51" t="s">
        <v>84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61">
        <v>0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0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55">
        <f t="shared" si="0"/>
        <v>0</v>
      </c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71"/>
    </row>
    <row r="27" spans="1:110" ht="96" customHeight="1">
      <c r="A27" s="96" t="s">
        <v>85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7"/>
      <c r="AC27" s="50"/>
      <c r="AD27" s="51"/>
      <c r="AE27" s="51"/>
      <c r="AF27" s="51"/>
      <c r="AG27" s="51"/>
      <c r="AH27" s="51"/>
      <c r="AI27" s="51" t="s">
        <v>86</v>
      </c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61">
        <v>369400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313282.73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55">
        <f t="shared" si="0"/>
        <v>56117.27000000002</v>
      </c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71"/>
    </row>
    <row r="28" spans="1:110" ht="56.25" customHeight="1">
      <c r="A28" s="98" t="s">
        <v>235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/>
      <c r="AC28" s="50"/>
      <c r="AD28" s="51"/>
      <c r="AE28" s="51"/>
      <c r="AF28" s="51"/>
      <c r="AG28" s="51"/>
      <c r="AH28" s="51"/>
      <c r="AI28" s="52" t="s">
        <v>236</v>
      </c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4"/>
      <c r="BC28" s="55">
        <v>33400</v>
      </c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7"/>
      <c r="BW28" s="55">
        <v>33330.88</v>
      </c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7"/>
      <c r="CO28" s="55">
        <f>BC28-BW28</f>
        <v>69.12000000000262</v>
      </c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71"/>
    </row>
    <row r="29" spans="1:110" ht="66" customHeight="1">
      <c r="A29" s="96" t="s">
        <v>87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  <c r="AC29" s="50"/>
      <c r="AD29" s="51"/>
      <c r="AE29" s="51"/>
      <c r="AF29" s="51"/>
      <c r="AG29" s="51"/>
      <c r="AH29" s="51"/>
      <c r="AI29" s="51" t="s">
        <v>196</v>
      </c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61">
        <v>366400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371019.15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55">
        <f t="shared" si="0"/>
        <v>-4619.150000000023</v>
      </c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71"/>
    </row>
    <row r="30" spans="1:110" ht="60.75" customHeight="1">
      <c r="A30" s="96" t="s">
        <v>228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7"/>
      <c r="AC30" s="50"/>
      <c r="AD30" s="51"/>
      <c r="AE30" s="51"/>
      <c r="AF30" s="51"/>
      <c r="AG30" s="51"/>
      <c r="AH30" s="51"/>
      <c r="AI30" s="51" t="s">
        <v>227</v>
      </c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61">
        <v>7500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7300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55">
        <f aca="true" t="shared" si="1" ref="CO30:CO36">BC30-BW30</f>
        <v>200</v>
      </c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71"/>
    </row>
    <row r="31" spans="1:110" ht="60.75" customHeight="1">
      <c r="A31" s="98" t="s">
        <v>229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9"/>
      <c r="AC31" s="50"/>
      <c r="AD31" s="51"/>
      <c r="AE31" s="51"/>
      <c r="AF31" s="51"/>
      <c r="AG31" s="51"/>
      <c r="AH31" s="51"/>
      <c r="AI31" s="51" t="s">
        <v>230</v>
      </c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61">
        <v>25000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25000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55">
        <f>BC31-BW31</f>
        <v>0</v>
      </c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71"/>
    </row>
    <row r="32" spans="1:110" ht="16.5" customHeight="1">
      <c r="A32" s="100" t="s">
        <v>88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1"/>
      <c r="AC32" s="68"/>
      <c r="AD32" s="69"/>
      <c r="AE32" s="69"/>
      <c r="AF32" s="69"/>
      <c r="AG32" s="69"/>
      <c r="AH32" s="69"/>
      <c r="AI32" s="69" t="s">
        <v>89</v>
      </c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70">
        <f>BC33+BC34+BC36+BC37</f>
        <v>2923900</v>
      </c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>
        <f>BW33+BW34+BW36+BW37</f>
        <v>2894300</v>
      </c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66">
        <f>BC32-BW32</f>
        <v>29600</v>
      </c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7"/>
    </row>
    <row r="33" spans="1:110" ht="41.25" customHeight="1">
      <c r="A33" s="96" t="s">
        <v>90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7"/>
      <c r="AC33" s="50"/>
      <c r="AD33" s="51"/>
      <c r="AE33" s="51"/>
      <c r="AF33" s="51"/>
      <c r="AG33" s="51"/>
      <c r="AH33" s="51"/>
      <c r="AI33" s="51" t="s">
        <v>91</v>
      </c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61">
        <v>1209800</v>
      </c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>
        <v>1209800</v>
      </c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4">
        <f t="shared" si="1"/>
        <v>0</v>
      </c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5"/>
    </row>
    <row r="34" spans="1:110" ht="54" customHeight="1">
      <c r="A34" s="96" t="s">
        <v>92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7"/>
      <c r="AC34" s="50"/>
      <c r="AD34" s="51"/>
      <c r="AE34" s="51"/>
      <c r="AF34" s="51"/>
      <c r="AG34" s="51"/>
      <c r="AH34" s="51"/>
      <c r="AI34" s="51" t="s">
        <v>93</v>
      </c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61">
        <v>149300</v>
      </c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149300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4">
        <f t="shared" si="1"/>
        <v>0</v>
      </c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5"/>
    </row>
    <row r="35" spans="1:110" ht="81" customHeight="1" hidden="1">
      <c r="A35" s="96" t="s">
        <v>94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7"/>
      <c r="AC35" s="50"/>
      <c r="AD35" s="51"/>
      <c r="AE35" s="51"/>
      <c r="AF35" s="51"/>
      <c r="AG35" s="51"/>
      <c r="AH35" s="51"/>
      <c r="AI35" s="51" t="s">
        <v>95</v>
      </c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61">
        <v>1400</v>
      </c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4">
        <f t="shared" si="1"/>
        <v>1400</v>
      </c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5"/>
    </row>
    <row r="36" spans="1:110" ht="41.25" customHeight="1">
      <c r="A36" s="96" t="s">
        <v>135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7"/>
      <c r="AC36" s="50"/>
      <c r="AD36" s="51"/>
      <c r="AE36" s="51"/>
      <c r="AF36" s="51"/>
      <c r="AG36" s="51"/>
      <c r="AH36" s="51"/>
      <c r="AI36" s="51" t="s">
        <v>136</v>
      </c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61">
        <v>200</v>
      </c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4">
        <f t="shared" si="1"/>
        <v>0</v>
      </c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5"/>
    </row>
    <row r="37" spans="1:110" ht="20.25" customHeight="1">
      <c r="A37" s="96" t="s">
        <v>96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7"/>
      <c r="AC37" s="50"/>
      <c r="AD37" s="51"/>
      <c r="AE37" s="51"/>
      <c r="AF37" s="51"/>
      <c r="AG37" s="51"/>
      <c r="AH37" s="51"/>
      <c r="AI37" s="51" t="s">
        <v>97</v>
      </c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61">
        <v>1564600</v>
      </c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>
        <v>1535000</v>
      </c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>
        <f>BC37-BW37</f>
        <v>29600</v>
      </c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2"/>
    </row>
    <row r="38" spans="1:110" ht="16.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7"/>
      <c r="AC38" s="50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2"/>
    </row>
    <row r="39" spans="1:110" ht="16.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7"/>
      <c r="AC39" s="50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2"/>
    </row>
    <row r="40" spans="1:110" ht="16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  <c r="AC40" s="50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2"/>
    </row>
    <row r="41" spans="1:110" ht="16.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5"/>
      <c r="AC41" s="50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2"/>
    </row>
    <row r="42" spans="1:110" ht="16.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  <c r="AC42" s="50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2"/>
    </row>
    <row r="43" spans="1:110" ht="16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  <c r="AC43" s="50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2"/>
    </row>
    <row r="44" spans="1:110" ht="16.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50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2"/>
    </row>
    <row r="45" spans="1:110" ht="16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50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ht="16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50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ht="16.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50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ht="16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50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ht="16.5" customHeight="1" thickBo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59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3"/>
    </row>
  </sheetData>
  <mergeCells count="250">
    <mergeCell ref="BW31:CN31"/>
    <mergeCell ref="CO31:DF31"/>
    <mergeCell ref="CO18:DF18"/>
    <mergeCell ref="AC18:AH18"/>
    <mergeCell ref="AI18:BB18"/>
    <mergeCell ref="BC18:BV18"/>
    <mergeCell ref="BW18:CN18"/>
    <mergeCell ref="AC19:AH19"/>
    <mergeCell ref="AI19:BB19"/>
    <mergeCell ref="BC19:BV19"/>
    <mergeCell ref="T2:CM2"/>
    <mergeCell ref="CO2:DF2"/>
    <mergeCell ref="BN4:BQ4"/>
    <mergeCell ref="BR4:BT4"/>
    <mergeCell ref="AP4:BM4"/>
    <mergeCell ref="A49:AB49"/>
    <mergeCell ref="A47:AB47"/>
    <mergeCell ref="A48:AB48"/>
    <mergeCell ref="CO5:DF5"/>
    <mergeCell ref="CO6:DF6"/>
    <mergeCell ref="S6:CA6"/>
    <mergeCell ref="A43:AB43"/>
    <mergeCell ref="A44:AB44"/>
    <mergeCell ref="A45:AB45"/>
    <mergeCell ref="A46:AB46"/>
    <mergeCell ref="A39:AB39"/>
    <mergeCell ref="A40:AB40"/>
    <mergeCell ref="A41:AB41"/>
    <mergeCell ref="A42:AB42"/>
    <mergeCell ref="A35:AB35"/>
    <mergeCell ref="A36:AB36"/>
    <mergeCell ref="A37:AB37"/>
    <mergeCell ref="A38:AB38"/>
    <mergeCell ref="A30:AB30"/>
    <mergeCell ref="A32:AB32"/>
    <mergeCell ref="A33:AB33"/>
    <mergeCell ref="A34:AB34"/>
    <mergeCell ref="A31:AB31"/>
    <mergeCell ref="A25:AB25"/>
    <mergeCell ref="A26:AB26"/>
    <mergeCell ref="A27:AB27"/>
    <mergeCell ref="A29:AB29"/>
    <mergeCell ref="A28:AB28"/>
    <mergeCell ref="A20:AB20"/>
    <mergeCell ref="A21:AB21"/>
    <mergeCell ref="A23:AB23"/>
    <mergeCell ref="A24:AB24"/>
    <mergeCell ref="A22:AB22"/>
    <mergeCell ref="A15:AB15"/>
    <mergeCell ref="A16:AB16"/>
    <mergeCell ref="A17:AB17"/>
    <mergeCell ref="A19:AB19"/>
    <mergeCell ref="A18:AB18"/>
    <mergeCell ref="BC14:BV14"/>
    <mergeCell ref="BW14:CN14"/>
    <mergeCell ref="CO14:DF14"/>
    <mergeCell ref="A13:AB13"/>
    <mergeCell ref="A14:AB14"/>
    <mergeCell ref="AI14:BB14"/>
    <mergeCell ref="BC13:BV13"/>
    <mergeCell ref="BW13:CN13"/>
    <mergeCell ref="CO13:DF13"/>
    <mergeCell ref="AC13:AH13"/>
    <mergeCell ref="A11:AB11"/>
    <mergeCell ref="A12:AB12"/>
    <mergeCell ref="AC11:AH11"/>
    <mergeCell ref="AC12:AH12"/>
    <mergeCell ref="BW16:CN16"/>
    <mergeCell ref="CO16:DF16"/>
    <mergeCell ref="AC15:AH15"/>
    <mergeCell ref="AI15:BB15"/>
    <mergeCell ref="BC15:BV15"/>
    <mergeCell ref="AC16:AH16"/>
    <mergeCell ref="AI16:BB16"/>
    <mergeCell ref="BC16:BV16"/>
    <mergeCell ref="BW15:CN15"/>
    <mergeCell ref="CO15:DF15"/>
    <mergeCell ref="AC14:AH14"/>
    <mergeCell ref="AI11:BB11"/>
    <mergeCell ref="AI12:BB12"/>
    <mergeCell ref="AI13:BB13"/>
    <mergeCell ref="BC11:BV11"/>
    <mergeCell ref="BC12:BV12"/>
    <mergeCell ref="CO3:DF3"/>
    <mergeCell ref="CO4:DF4"/>
    <mergeCell ref="BW11:CN11"/>
    <mergeCell ref="CO11:DF11"/>
    <mergeCell ref="BW12:CN12"/>
    <mergeCell ref="CO12:DF12"/>
    <mergeCell ref="BC17:BV17"/>
    <mergeCell ref="BW17:CN17"/>
    <mergeCell ref="BW20:CN20"/>
    <mergeCell ref="AC17:AH17"/>
    <mergeCell ref="AI17:BB17"/>
    <mergeCell ref="CO17:DF17"/>
    <mergeCell ref="CO19:DF19"/>
    <mergeCell ref="CO20:DF20"/>
    <mergeCell ref="BW19:CN19"/>
    <mergeCell ref="A7:AO7"/>
    <mergeCell ref="A10:DF10"/>
    <mergeCell ref="CO7:DF7"/>
    <mergeCell ref="CO8:DF8"/>
    <mergeCell ref="CO9:DF9"/>
    <mergeCell ref="AP7:CA7"/>
    <mergeCell ref="BC21:BV21"/>
    <mergeCell ref="BW21:CN21"/>
    <mergeCell ref="AI20:BB20"/>
    <mergeCell ref="BC20:BV20"/>
    <mergeCell ref="CO21:DF21"/>
    <mergeCell ref="AC20:AH20"/>
    <mergeCell ref="AC23:AH23"/>
    <mergeCell ref="AI23:BB23"/>
    <mergeCell ref="BC23:BV23"/>
    <mergeCell ref="AC22:AH22"/>
    <mergeCell ref="AI22:BB22"/>
    <mergeCell ref="BC22:BV22"/>
    <mergeCell ref="AC21:AH21"/>
    <mergeCell ref="AI21:BB21"/>
    <mergeCell ref="CO24:DF24"/>
    <mergeCell ref="BW22:CN22"/>
    <mergeCell ref="CO22:DF22"/>
    <mergeCell ref="BW23:CN23"/>
    <mergeCell ref="CO23:DF23"/>
    <mergeCell ref="AC29:AH29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BW30:CN30"/>
    <mergeCell ref="CO30:DF30"/>
    <mergeCell ref="CO29:DF29"/>
    <mergeCell ref="AC26:AH26"/>
    <mergeCell ref="AI26:BB26"/>
    <mergeCell ref="BC26:BV26"/>
    <mergeCell ref="BW29:CN29"/>
    <mergeCell ref="BW26:CN26"/>
    <mergeCell ref="AC27:AH27"/>
    <mergeCell ref="AI27:BB27"/>
    <mergeCell ref="AI29:BB29"/>
    <mergeCell ref="BC29:BV29"/>
    <mergeCell ref="CO26:DF26"/>
    <mergeCell ref="BW27:CN27"/>
    <mergeCell ref="CO27:DF27"/>
    <mergeCell ref="BC27:BV27"/>
    <mergeCell ref="BW28:CN28"/>
    <mergeCell ref="CO28:DF28"/>
    <mergeCell ref="AC34:AH34"/>
    <mergeCell ref="AC30:AH30"/>
    <mergeCell ref="AI30:BB30"/>
    <mergeCell ref="BC30:BV30"/>
    <mergeCell ref="AI34:BB34"/>
    <mergeCell ref="BC34:BV34"/>
    <mergeCell ref="AC31:AH31"/>
    <mergeCell ref="AI31:BB31"/>
    <mergeCell ref="BC31:BV31"/>
    <mergeCell ref="BW35:CN35"/>
    <mergeCell ref="CO35:DF35"/>
    <mergeCell ref="CO34:DF34"/>
    <mergeCell ref="AC32:AH32"/>
    <mergeCell ref="AI32:BB32"/>
    <mergeCell ref="BC32:BV32"/>
    <mergeCell ref="BW34:CN34"/>
    <mergeCell ref="BW32:CN32"/>
    <mergeCell ref="AC33:AH33"/>
    <mergeCell ref="AI33:BB33"/>
    <mergeCell ref="CO32:DF32"/>
    <mergeCell ref="BW33:CN33"/>
    <mergeCell ref="CO33:DF33"/>
    <mergeCell ref="BC33:BV33"/>
    <mergeCell ref="AC38:AH38"/>
    <mergeCell ref="AC35:AH35"/>
    <mergeCell ref="AI35:BB35"/>
    <mergeCell ref="BC35:BV35"/>
    <mergeCell ref="AI38:BB38"/>
    <mergeCell ref="BC38:BV38"/>
    <mergeCell ref="BW39:CN39"/>
    <mergeCell ref="CO39:DF39"/>
    <mergeCell ref="CO38:DF38"/>
    <mergeCell ref="AC36:AH36"/>
    <mergeCell ref="AI36:BB36"/>
    <mergeCell ref="BC36:BV36"/>
    <mergeCell ref="BW38:CN38"/>
    <mergeCell ref="BW36:CN36"/>
    <mergeCell ref="AC37:AH37"/>
    <mergeCell ref="AI37:BB37"/>
    <mergeCell ref="CO36:DF36"/>
    <mergeCell ref="BW37:CN37"/>
    <mergeCell ref="CO37:DF37"/>
    <mergeCell ref="BC37:BV37"/>
    <mergeCell ref="AC39:AH39"/>
    <mergeCell ref="AI39:BB39"/>
    <mergeCell ref="BC39:BV39"/>
    <mergeCell ref="AI42:BB42"/>
    <mergeCell ref="BC42:BV42"/>
    <mergeCell ref="AC40:AH40"/>
    <mergeCell ref="AI40:BB40"/>
    <mergeCell ref="BC40:BV40"/>
    <mergeCell ref="BW40:CN40"/>
    <mergeCell ref="AC41:AH41"/>
    <mergeCell ref="AI41:BB41"/>
    <mergeCell ref="AC42:AH42"/>
    <mergeCell ref="BC41:BV41"/>
    <mergeCell ref="CO43:DF43"/>
    <mergeCell ref="CO42:DF42"/>
    <mergeCell ref="BC43:BV43"/>
    <mergeCell ref="BW42:CN42"/>
    <mergeCell ref="AC43:AH43"/>
    <mergeCell ref="AI43:BB43"/>
    <mergeCell ref="BC47:BV47"/>
    <mergeCell ref="CO44:DF44"/>
    <mergeCell ref="BW45:CN45"/>
    <mergeCell ref="CO45:DF45"/>
    <mergeCell ref="BC45:BV45"/>
    <mergeCell ref="BW47:CN47"/>
    <mergeCell ref="CO47:DF47"/>
    <mergeCell ref="CO46:DF46"/>
    <mergeCell ref="BC48:BV48"/>
    <mergeCell ref="AI46:BB46"/>
    <mergeCell ref="BC46:BV46"/>
    <mergeCell ref="AC44:AH44"/>
    <mergeCell ref="AC46:AH46"/>
    <mergeCell ref="AI44:BB44"/>
    <mergeCell ref="BC44:BV44"/>
    <mergeCell ref="AC45:AH45"/>
    <mergeCell ref="AI45:BB45"/>
    <mergeCell ref="CO40:DF40"/>
    <mergeCell ref="BW41:CN41"/>
    <mergeCell ref="CO41:DF41"/>
    <mergeCell ref="CO49:DF49"/>
    <mergeCell ref="BW48:CN48"/>
    <mergeCell ref="CO48:DF48"/>
    <mergeCell ref="BW49:CN49"/>
    <mergeCell ref="BW46:CN46"/>
    <mergeCell ref="BW44:CN44"/>
    <mergeCell ref="BW43:CN43"/>
    <mergeCell ref="AC28:AH28"/>
    <mergeCell ref="AI28:BB28"/>
    <mergeCell ref="BC28:BV28"/>
    <mergeCell ref="AI49:BB49"/>
    <mergeCell ref="AC49:AH49"/>
    <mergeCell ref="BC49:BV49"/>
    <mergeCell ref="AC48:AH48"/>
    <mergeCell ref="AI48:BB48"/>
    <mergeCell ref="AC47:AH47"/>
    <mergeCell ref="AI47:BB4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25"/>
  <sheetViews>
    <sheetView view="pageBreakPreview" zoomScaleSheetLayoutView="100" workbookViewId="0" topLeftCell="A115">
      <selection activeCell="BW125" sqref="BW125"/>
    </sheetView>
  </sheetViews>
  <sheetFormatPr defaultColWidth="9.00390625" defaultRowHeight="12.75"/>
  <cols>
    <col min="1" max="50" width="0.875" style="1" customWidth="1"/>
    <col min="51" max="51" width="6.75390625" style="1" customWidth="1"/>
    <col min="52" max="16384" width="0.875" style="1" customWidth="1"/>
  </cols>
  <sheetData>
    <row r="1" ht="12">
      <c r="DF1" s="4" t="s">
        <v>35</v>
      </c>
    </row>
    <row r="2" spans="1:110" s="3" customFormat="1" ht="25.5" customHeight="1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</row>
    <row r="3" spans="1:110" ht="33" customHeight="1">
      <c r="A3" s="80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 t="s">
        <v>1</v>
      </c>
      <c r="AD3" s="42"/>
      <c r="AE3" s="42"/>
      <c r="AF3" s="42"/>
      <c r="AG3" s="42"/>
      <c r="AH3" s="42"/>
      <c r="AI3" s="42" t="s">
        <v>51</v>
      </c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 t="s">
        <v>45</v>
      </c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 t="s">
        <v>2</v>
      </c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 t="s">
        <v>3</v>
      </c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7"/>
    </row>
    <row r="4" spans="1:110" s="17" customFormat="1" ht="12" customHeight="1" thickBot="1">
      <c r="A4" s="81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43">
        <v>2</v>
      </c>
      <c r="AD4" s="43"/>
      <c r="AE4" s="43"/>
      <c r="AF4" s="43"/>
      <c r="AG4" s="43"/>
      <c r="AH4" s="43"/>
      <c r="AI4" s="43">
        <v>3</v>
      </c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>
        <v>4</v>
      </c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>
        <v>5</v>
      </c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>
        <v>6</v>
      </c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8"/>
    </row>
    <row r="5" spans="1:110" ht="15" customHeight="1">
      <c r="A5" s="16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91" t="s">
        <v>15</v>
      </c>
      <c r="AD5" s="77"/>
      <c r="AE5" s="77"/>
      <c r="AF5" s="77"/>
      <c r="AG5" s="77"/>
      <c r="AH5" s="77"/>
      <c r="AI5" s="77" t="s">
        <v>6</v>
      </c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89">
        <f>AZ7+AZ12+AZ14+AZ34+AZ36+AZ38+AZ50+AZ55+AZ60+AZ63+AZ74+AZ81+AZ92+AZ96+AZ99</f>
        <v>8733200</v>
      </c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>
        <f>BW7+BW12+BW14+BW34+BW38+BW50+BW60+BW55+BW63+BW74+BW81+BW92+BW96+BW99</f>
        <v>8029574.290000001</v>
      </c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>
        <f>AZ5-BW5</f>
        <v>703625.709999999</v>
      </c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90"/>
    </row>
    <row r="6" spans="1:110" ht="15" customHeight="1">
      <c r="A6" s="87" t="s">
        <v>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8"/>
      <c r="AC6" s="37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4"/>
    </row>
    <row r="7" spans="1:110" ht="60" customHeight="1">
      <c r="A7" s="125" t="s">
        <v>98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6"/>
      <c r="AC7" s="78"/>
      <c r="AD7" s="79"/>
      <c r="AE7" s="79"/>
      <c r="AF7" s="79"/>
      <c r="AG7" s="79"/>
      <c r="AH7" s="79"/>
      <c r="AI7" s="79" t="s">
        <v>105</v>
      </c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66">
        <f>AZ8+AZ9+AZ10+AZ11</f>
        <v>775600</v>
      </c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>
        <f>BW8+BW9+BW10+BW11</f>
        <v>734671.4600000001</v>
      </c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>
        <f>AZ7-BW7</f>
        <v>40928.53999999992</v>
      </c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7"/>
    </row>
    <row r="8" spans="1:110" ht="15" customHeight="1">
      <c r="A8" s="96" t="s">
        <v>99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7"/>
      <c r="AC8" s="50"/>
      <c r="AD8" s="51"/>
      <c r="AE8" s="51"/>
      <c r="AF8" s="51"/>
      <c r="AG8" s="51"/>
      <c r="AH8" s="51"/>
      <c r="AI8" s="51" t="s">
        <v>151</v>
      </c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61">
        <v>590400</v>
      </c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>
        <v>552210.66</v>
      </c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4">
        <f aca="true" t="shared" si="0" ref="CO8:CO13">AZ8-BW8</f>
        <v>38189.33999999997</v>
      </c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5"/>
    </row>
    <row r="9" spans="1:110" ht="27.75" customHeight="1">
      <c r="A9" s="96" t="s">
        <v>101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7"/>
      <c r="AC9" s="50"/>
      <c r="AD9" s="51"/>
      <c r="AE9" s="51"/>
      <c r="AF9" s="51"/>
      <c r="AG9" s="51"/>
      <c r="AH9" s="51"/>
      <c r="AI9" s="51" t="s">
        <v>152</v>
      </c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61">
        <v>168200</v>
      </c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>
        <v>165622.03</v>
      </c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4">
        <f t="shared" si="0"/>
        <v>2577.970000000001</v>
      </c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5"/>
    </row>
    <row r="10" spans="1:110" ht="25.5" customHeight="1">
      <c r="A10" s="96" t="s">
        <v>100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7"/>
      <c r="AC10" s="50"/>
      <c r="AD10" s="51"/>
      <c r="AE10" s="51"/>
      <c r="AF10" s="51"/>
      <c r="AG10" s="51"/>
      <c r="AH10" s="51"/>
      <c r="AI10" s="51" t="s">
        <v>153</v>
      </c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61">
        <v>13000</v>
      </c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>
        <v>12933</v>
      </c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4">
        <f t="shared" si="0"/>
        <v>67</v>
      </c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5"/>
    </row>
    <row r="11" spans="1:110" ht="22.5" customHeight="1">
      <c r="A11" s="96" t="s">
        <v>101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7"/>
      <c r="AC11" s="50"/>
      <c r="AD11" s="51"/>
      <c r="AE11" s="51"/>
      <c r="AF11" s="51"/>
      <c r="AG11" s="51"/>
      <c r="AH11" s="51"/>
      <c r="AI11" s="51" t="s">
        <v>154</v>
      </c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61">
        <v>4000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>
        <v>3905.77</v>
      </c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4">
        <f t="shared" si="0"/>
        <v>94.23000000000002</v>
      </c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5"/>
    </row>
    <row r="12" spans="1:110" ht="69.75" customHeight="1">
      <c r="A12" s="130" t="s">
        <v>102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1"/>
      <c r="AC12" s="68"/>
      <c r="AD12" s="69"/>
      <c r="AE12" s="69"/>
      <c r="AF12" s="69"/>
      <c r="AG12" s="69"/>
      <c r="AH12" s="69"/>
      <c r="AI12" s="69" t="s">
        <v>106</v>
      </c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70">
        <v>8300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>
        <v>8299.37</v>
      </c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66">
        <f t="shared" si="0"/>
        <v>0.6299999999991996</v>
      </c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7"/>
    </row>
    <row r="13" spans="1:110" ht="15" customHeight="1">
      <c r="A13" s="96" t="s">
        <v>103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7"/>
      <c r="AC13" s="50"/>
      <c r="AD13" s="51"/>
      <c r="AE13" s="51"/>
      <c r="AF13" s="51"/>
      <c r="AG13" s="51"/>
      <c r="AH13" s="51"/>
      <c r="AI13" s="51" t="s">
        <v>155</v>
      </c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61">
        <v>8300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>
        <v>8299.37</v>
      </c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4">
        <f t="shared" si="0"/>
        <v>0.6299999999991996</v>
      </c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5"/>
    </row>
    <row r="14" spans="1:110" ht="54" customHeight="1">
      <c r="A14" s="130" t="s">
        <v>104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1"/>
      <c r="AC14" s="68"/>
      <c r="AD14" s="69"/>
      <c r="AE14" s="69"/>
      <c r="AF14" s="69"/>
      <c r="AG14" s="69"/>
      <c r="AH14" s="69"/>
      <c r="AI14" s="69" t="s">
        <v>107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70">
        <f>AZ15+AZ16+AZ17+AZ18+AZ19+AZ22+AZ24+AZ25+AZ27+AZ28+AZ31+AZ32+AZ20+AZ21+AZ33</f>
        <v>2567500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>
        <f>BW15+BW16+BW17+BW18+BW19+BW20+BW21+BW22+BW24+BW25+BW27+BW28+BW31+BW32</f>
        <v>2401188.87</v>
      </c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66">
        <f aca="true" t="shared" si="1" ref="CO14:CO30">AZ14-BW14</f>
        <v>166311.1299999999</v>
      </c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7"/>
    </row>
    <row r="15" spans="1:110" ht="15" customHeight="1">
      <c r="A15" s="96" t="s">
        <v>99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7"/>
      <c r="AC15" s="50"/>
      <c r="AD15" s="51"/>
      <c r="AE15" s="51"/>
      <c r="AF15" s="51"/>
      <c r="AG15" s="51"/>
      <c r="AH15" s="51"/>
      <c r="AI15" s="51" t="s">
        <v>156</v>
      </c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61">
        <v>1650500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>
        <v>1549745.61</v>
      </c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4">
        <f t="shared" si="1"/>
        <v>100754.3899999999</v>
      </c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5"/>
    </row>
    <row r="16" spans="1:110" ht="24" customHeight="1">
      <c r="A16" s="96" t="s">
        <v>101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  <c r="AC16" s="50"/>
      <c r="AD16" s="51"/>
      <c r="AE16" s="51"/>
      <c r="AF16" s="51"/>
      <c r="AG16" s="51"/>
      <c r="AH16" s="51"/>
      <c r="AI16" s="51" t="s">
        <v>157</v>
      </c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61">
        <v>503850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>
        <v>500048.63</v>
      </c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4">
        <f>AZ16-BW16</f>
        <v>3801.3699999999953</v>
      </c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5"/>
    </row>
    <row r="17" spans="1:110" ht="15" customHeight="1">
      <c r="A17" s="96" t="s">
        <v>100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7"/>
      <c r="AC17" s="50"/>
      <c r="AD17" s="51"/>
      <c r="AE17" s="51"/>
      <c r="AF17" s="51"/>
      <c r="AG17" s="51"/>
      <c r="AH17" s="51"/>
      <c r="AI17" s="51" t="s">
        <v>158</v>
      </c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61">
        <v>65450</v>
      </c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>
        <v>64739</v>
      </c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4">
        <f t="shared" si="1"/>
        <v>711</v>
      </c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5"/>
    </row>
    <row r="18" spans="1:110" ht="27.75" customHeight="1">
      <c r="A18" s="96" t="s">
        <v>101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7"/>
      <c r="AC18" s="50"/>
      <c r="AD18" s="51"/>
      <c r="AE18" s="51"/>
      <c r="AF18" s="51"/>
      <c r="AG18" s="51"/>
      <c r="AH18" s="51"/>
      <c r="AI18" s="51" t="s">
        <v>159</v>
      </c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61">
        <v>18900</v>
      </c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>
        <v>18886.55</v>
      </c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4">
        <f t="shared" si="1"/>
        <v>13.450000000000728</v>
      </c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5"/>
    </row>
    <row r="19" spans="1:110" ht="15" customHeight="1">
      <c r="A19" s="96" t="s">
        <v>108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7"/>
      <c r="AC19" s="50"/>
      <c r="AD19" s="51"/>
      <c r="AE19" s="51"/>
      <c r="AF19" s="51"/>
      <c r="AG19" s="51"/>
      <c r="AH19" s="51"/>
      <c r="AI19" s="51" t="s">
        <v>160</v>
      </c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61">
        <v>15292</v>
      </c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>
        <v>13284.49</v>
      </c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4">
        <f t="shared" si="1"/>
        <v>2007.5100000000002</v>
      </c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5"/>
    </row>
    <row r="20" spans="1:110" ht="24" customHeight="1">
      <c r="A20" s="96" t="s">
        <v>110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7"/>
      <c r="AC20" s="50"/>
      <c r="AD20" s="51"/>
      <c r="AE20" s="51"/>
      <c r="AF20" s="51"/>
      <c r="AG20" s="51"/>
      <c r="AH20" s="51"/>
      <c r="AI20" s="51" t="s">
        <v>207</v>
      </c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61">
        <v>11838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>
        <v>11558</v>
      </c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4">
        <f>AZ20-BW20</f>
        <v>280</v>
      </c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5"/>
    </row>
    <row r="21" spans="1:110" ht="15" customHeight="1">
      <c r="A21" s="96" t="s">
        <v>103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7"/>
      <c r="AC21" s="50"/>
      <c r="AD21" s="51"/>
      <c r="AE21" s="51"/>
      <c r="AF21" s="51"/>
      <c r="AG21" s="51"/>
      <c r="AH21" s="51"/>
      <c r="AI21" s="51" t="s">
        <v>208</v>
      </c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61">
        <v>13920</v>
      </c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>
        <v>12300</v>
      </c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4">
        <f>AZ21-BW21</f>
        <v>1620</v>
      </c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5"/>
    </row>
    <row r="22" spans="1:110" ht="15" customHeight="1">
      <c r="A22" s="96" t="s">
        <v>122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7"/>
      <c r="AC22" s="50"/>
      <c r="AD22" s="51"/>
      <c r="AE22" s="51"/>
      <c r="AF22" s="51"/>
      <c r="AG22" s="51"/>
      <c r="AH22" s="51"/>
      <c r="AI22" s="51" t="s">
        <v>161</v>
      </c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61">
        <v>92100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>
        <v>76130.96</v>
      </c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4">
        <f t="shared" si="1"/>
        <v>15969.039999999994</v>
      </c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5"/>
    </row>
    <row r="23" spans="1:110" ht="30" customHeight="1" hidden="1">
      <c r="A23" s="96" t="s">
        <v>109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7"/>
      <c r="AC23" s="50"/>
      <c r="AD23" s="51"/>
      <c r="AE23" s="51"/>
      <c r="AF23" s="51"/>
      <c r="AG23" s="51"/>
      <c r="AH23" s="51"/>
      <c r="AI23" s="51" t="s">
        <v>137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61">
        <v>6184</v>
      </c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4">
        <f t="shared" si="1"/>
        <v>6184</v>
      </c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5"/>
    </row>
    <row r="24" spans="1:110" ht="21.75" customHeight="1">
      <c r="A24" s="96" t="s">
        <v>110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7"/>
      <c r="AC24" s="50"/>
      <c r="AD24" s="51"/>
      <c r="AE24" s="51"/>
      <c r="AF24" s="51"/>
      <c r="AG24" s="51"/>
      <c r="AH24" s="51"/>
      <c r="AI24" s="51" t="s">
        <v>162</v>
      </c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61">
        <v>26300</v>
      </c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>
        <v>24432.88</v>
      </c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4">
        <f t="shared" si="1"/>
        <v>1867.119999999999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5"/>
    </row>
    <row r="25" spans="1:110" ht="15" customHeight="1">
      <c r="A25" s="96" t="s">
        <v>103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7"/>
      <c r="AC25" s="50"/>
      <c r="AD25" s="51"/>
      <c r="AE25" s="51"/>
      <c r="AF25" s="51"/>
      <c r="AG25" s="51"/>
      <c r="AH25" s="51"/>
      <c r="AI25" s="51" t="s">
        <v>163</v>
      </c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61">
        <v>14700</v>
      </c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14681.4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4">
        <f t="shared" si="1"/>
        <v>18.600000000000364</v>
      </c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5"/>
    </row>
    <row r="26" spans="1:110" ht="15" customHeight="1" hidden="1">
      <c r="A26" s="96" t="s">
        <v>111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7"/>
      <c r="AC26" s="50"/>
      <c r="AD26" s="51"/>
      <c r="AE26" s="51"/>
      <c r="AF26" s="51"/>
      <c r="AG26" s="51"/>
      <c r="AH26" s="51"/>
      <c r="AI26" s="51" t="s">
        <v>164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61">
        <v>8200</v>
      </c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4">
        <f t="shared" si="1"/>
        <v>8200</v>
      </c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5"/>
    </row>
    <row r="27" spans="1:110" ht="21.75" customHeight="1">
      <c r="A27" s="96" t="s">
        <v>112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7"/>
      <c r="AC27" s="50"/>
      <c r="AD27" s="51"/>
      <c r="AE27" s="51"/>
      <c r="AF27" s="51"/>
      <c r="AG27" s="51"/>
      <c r="AH27" s="51"/>
      <c r="AI27" s="51" t="s">
        <v>165</v>
      </c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61">
        <v>260</v>
      </c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260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4">
        <f t="shared" si="1"/>
        <v>0</v>
      </c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5"/>
    </row>
    <row r="28" spans="1:110" ht="25.5" customHeight="1">
      <c r="A28" s="96" t="s">
        <v>113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7"/>
      <c r="AC28" s="50"/>
      <c r="AD28" s="51"/>
      <c r="AE28" s="51"/>
      <c r="AF28" s="51"/>
      <c r="AG28" s="51"/>
      <c r="AH28" s="51"/>
      <c r="AI28" s="51" t="s">
        <v>166</v>
      </c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61">
        <v>116040</v>
      </c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104921.35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4">
        <f t="shared" si="1"/>
        <v>11118.649999999994</v>
      </c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5"/>
    </row>
    <row r="29" spans="1:110" ht="25.5" customHeight="1" hidden="1">
      <c r="A29" s="120" t="s">
        <v>118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1"/>
      <c r="AC29" s="118"/>
      <c r="AD29" s="113"/>
      <c r="AE29" s="113"/>
      <c r="AF29" s="113"/>
      <c r="AG29" s="113"/>
      <c r="AH29" s="114"/>
      <c r="AI29" s="112" t="s">
        <v>119</v>
      </c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4"/>
      <c r="AZ29" s="115">
        <v>205721</v>
      </c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7"/>
      <c r="BW29" s="115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7"/>
      <c r="CO29" s="66">
        <f t="shared" si="1"/>
        <v>205721</v>
      </c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7"/>
    </row>
    <row r="30" spans="1:110" ht="25.5" customHeight="1" hidden="1">
      <c r="A30" s="122" t="s">
        <v>111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3"/>
      <c r="AC30" s="111"/>
      <c r="AD30" s="53"/>
      <c r="AE30" s="53"/>
      <c r="AF30" s="53"/>
      <c r="AG30" s="53"/>
      <c r="AH30" s="54"/>
      <c r="AI30" s="52" t="s">
        <v>120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4"/>
      <c r="AZ30" s="55">
        <v>205721</v>
      </c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7"/>
      <c r="BW30" s="55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7"/>
      <c r="CO30" s="64">
        <f t="shared" si="1"/>
        <v>205721</v>
      </c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5"/>
    </row>
    <row r="31" spans="1:110" ht="25.5" customHeight="1">
      <c r="A31" s="96" t="s">
        <v>113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7"/>
      <c r="AC31" s="50"/>
      <c r="AD31" s="51"/>
      <c r="AE31" s="51"/>
      <c r="AF31" s="51"/>
      <c r="AG31" s="51"/>
      <c r="AH31" s="51"/>
      <c r="AI31" s="51" t="s">
        <v>167</v>
      </c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5">
        <v>200</v>
      </c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55">
        <v>200</v>
      </c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7"/>
      <c r="CO31" s="55">
        <f aca="true" t="shared" si="2" ref="CO31:CO36">AZ31-BW31</f>
        <v>0</v>
      </c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71"/>
    </row>
    <row r="32" spans="1:110" ht="25.5" customHeight="1">
      <c r="A32" s="96" t="s">
        <v>103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7"/>
      <c r="AC32" s="50"/>
      <c r="AD32" s="51"/>
      <c r="AE32" s="51"/>
      <c r="AF32" s="51"/>
      <c r="AG32" s="51"/>
      <c r="AH32" s="51"/>
      <c r="AI32" s="51" t="s">
        <v>168</v>
      </c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5">
        <v>10550</v>
      </c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7"/>
      <c r="BW32" s="55">
        <v>10000</v>
      </c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7"/>
      <c r="CO32" s="55">
        <f t="shared" si="2"/>
        <v>550</v>
      </c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71"/>
    </row>
    <row r="33" spans="1:110" ht="25.5" customHeight="1">
      <c r="A33" s="96" t="s">
        <v>110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7"/>
      <c r="AC33" s="50"/>
      <c r="AD33" s="51"/>
      <c r="AE33" s="51"/>
      <c r="AF33" s="51"/>
      <c r="AG33" s="51"/>
      <c r="AH33" s="51"/>
      <c r="AI33" s="51" t="s">
        <v>239</v>
      </c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5">
        <v>27600</v>
      </c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7"/>
      <c r="CO33" s="55">
        <f t="shared" si="2"/>
        <v>27600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71"/>
    </row>
    <row r="34" spans="1:110" ht="25.5" customHeight="1">
      <c r="A34" s="120" t="s">
        <v>118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1"/>
      <c r="AC34" s="68"/>
      <c r="AD34" s="69"/>
      <c r="AE34" s="69"/>
      <c r="AF34" s="69"/>
      <c r="AG34" s="69"/>
      <c r="AH34" s="69"/>
      <c r="AI34" s="69" t="s">
        <v>203</v>
      </c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115">
        <v>272100</v>
      </c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7"/>
      <c r="BW34" s="115">
        <f>BW35</f>
        <v>272100</v>
      </c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7"/>
      <c r="CO34" s="115">
        <f t="shared" si="2"/>
        <v>0</v>
      </c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9"/>
    </row>
    <row r="35" spans="1:110" ht="25.5" customHeight="1">
      <c r="A35" s="98" t="s">
        <v>111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9"/>
      <c r="AC35" s="50"/>
      <c r="AD35" s="51"/>
      <c r="AE35" s="51"/>
      <c r="AF35" s="51"/>
      <c r="AG35" s="51"/>
      <c r="AH35" s="51"/>
      <c r="AI35" s="51" t="s">
        <v>199</v>
      </c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5">
        <v>272100</v>
      </c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7"/>
      <c r="BW35" s="55">
        <v>272100</v>
      </c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7"/>
      <c r="CO35" s="55">
        <f t="shared" si="2"/>
        <v>0</v>
      </c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71"/>
    </row>
    <row r="36" spans="1:110" ht="25.5" customHeight="1">
      <c r="A36" s="120" t="s">
        <v>214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1"/>
      <c r="AC36" s="68"/>
      <c r="AD36" s="69"/>
      <c r="AE36" s="69"/>
      <c r="AF36" s="69"/>
      <c r="AG36" s="69"/>
      <c r="AH36" s="69"/>
      <c r="AI36" s="112" t="s">
        <v>204</v>
      </c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4"/>
      <c r="AZ36" s="115">
        <f>AZ37</f>
        <v>3000</v>
      </c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7"/>
      <c r="BW36" s="115">
        <f>BW37</f>
        <v>0</v>
      </c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7"/>
      <c r="CO36" s="115">
        <f t="shared" si="2"/>
        <v>3000</v>
      </c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9"/>
    </row>
    <row r="37" spans="1:110" ht="25.5" customHeight="1">
      <c r="A37" s="98" t="s">
        <v>111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9"/>
      <c r="AC37" s="50"/>
      <c r="AD37" s="51"/>
      <c r="AE37" s="51"/>
      <c r="AF37" s="51"/>
      <c r="AG37" s="51"/>
      <c r="AH37" s="51"/>
      <c r="AI37" s="52" t="s">
        <v>201</v>
      </c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4"/>
      <c r="AZ37" s="55">
        <v>3000</v>
      </c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7"/>
      <c r="BW37" s="55">
        <v>0</v>
      </c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7"/>
      <c r="CO37" s="55">
        <v>0</v>
      </c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71"/>
    </row>
    <row r="38" spans="1:110" ht="35.25" customHeight="1">
      <c r="A38" s="120" t="s">
        <v>138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1"/>
      <c r="AC38" s="118"/>
      <c r="AD38" s="113"/>
      <c r="AE38" s="113"/>
      <c r="AF38" s="113"/>
      <c r="AG38" s="113"/>
      <c r="AH38" s="114"/>
      <c r="AI38" s="112" t="s">
        <v>139</v>
      </c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4"/>
      <c r="AZ38" s="115">
        <f>AZ39+AZ40+AZ42+AZ43+AZ44+AZ45+AZ48+AZ49+AZ47+AZ46</f>
        <v>63000</v>
      </c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7"/>
      <c r="BW38" s="115">
        <f>BW39+BW40+BW42+BW45+BW48+BW44+BW47+BW43+BW46</f>
        <v>61416.590000000004</v>
      </c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7"/>
      <c r="CO38" s="115">
        <f>CO39+CO40+CO42+CO45+CO48+CO44+CO47</f>
        <v>1583.409999999998</v>
      </c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7"/>
    </row>
    <row r="39" spans="1:110" ht="25.5" customHeight="1">
      <c r="A39" s="96" t="s">
        <v>111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7"/>
      <c r="AC39" s="111"/>
      <c r="AD39" s="53"/>
      <c r="AE39" s="53"/>
      <c r="AF39" s="53"/>
      <c r="AG39" s="53"/>
      <c r="AH39" s="54"/>
      <c r="AI39" s="52" t="s">
        <v>170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4"/>
      <c r="AZ39" s="55">
        <v>16400</v>
      </c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7"/>
      <c r="BW39" s="55">
        <v>15754.02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7"/>
      <c r="CO39" s="115">
        <f>AZ39-BW39</f>
        <v>645.9799999999996</v>
      </c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9"/>
    </row>
    <row r="40" spans="1:110" ht="25.5" customHeight="1">
      <c r="A40" s="96" t="s">
        <v>169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7"/>
      <c r="AC40" s="111"/>
      <c r="AD40" s="53"/>
      <c r="AE40" s="53"/>
      <c r="AF40" s="53"/>
      <c r="AG40" s="53"/>
      <c r="AH40" s="54"/>
      <c r="AI40" s="52" t="s">
        <v>171</v>
      </c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4"/>
      <c r="AZ40" s="55">
        <v>10400</v>
      </c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7"/>
      <c r="BW40" s="55">
        <v>10339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7"/>
      <c r="CO40" s="55">
        <f>AZ40-BW40</f>
        <v>61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71"/>
    </row>
    <row r="41" spans="1:110" ht="25.5" customHeight="1" hidden="1">
      <c r="A41" s="96" t="s">
        <v>111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7"/>
      <c r="AC41" s="111"/>
      <c r="AD41" s="53"/>
      <c r="AE41" s="53"/>
      <c r="AF41" s="53"/>
      <c r="AG41" s="53"/>
      <c r="AH41" s="54"/>
      <c r="AI41" s="52" t="s">
        <v>171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4"/>
      <c r="AZ41" s="55">
        <v>3400</v>
      </c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7"/>
      <c r="BW41" s="55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7"/>
      <c r="CO41" s="55">
        <f aca="true" t="shared" si="3" ref="CO41:CO49">AZ41-BW41</f>
        <v>3400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71"/>
    </row>
    <row r="42" spans="1:110" ht="36" customHeight="1">
      <c r="A42" s="96" t="s">
        <v>172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7"/>
      <c r="AC42" s="111"/>
      <c r="AD42" s="53"/>
      <c r="AE42" s="53"/>
      <c r="AF42" s="53"/>
      <c r="AG42" s="53"/>
      <c r="AH42" s="54"/>
      <c r="AI42" s="52" t="s">
        <v>200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4"/>
      <c r="AZ42" s="55">
        <v>25200</v>
      </c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7"/>
      <c r="BW42" s="55">
        <v>25127.45</v>
      </c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7"/>
      <c r="CO42" s="55">
        <f t="shared" si="3"/>
        <v>72.54999999999927</v>
      </c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71"/>
    </row>
    <row r="43" spans="1:110" ht="36" customHeight="1">
      <c r="A43" s="96" t="s">
        <v>113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7"/>
      <c r="AC43" s="111"/>
      <c r="AD43" s="53"/>
      <c r="AE43" s="53"/>
      <c r="AF43" s="53"/>
      <c r="AG43" s="53"/>
      <c r="AH43" s="54"/>
      <c r="AI43" s="52" t="s">
        <v>220</v>
      </c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4"/>
      <c r="AZ43" s="55">
        <v>200</v>
      </c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7"/>
      <c r="BW43" s="55">
        <v>200</v>
      </c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7"/>
      <c r="CO43" s="55">
        <f t="shared" si="3"/>
        <v>0</v>
      </c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71"/>
    </row>
    <row r="44" spans="1:110" ht="36" customHeight="1">
      <c r="A44" s="96" t="s">
        <v>113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111"/>
      <c r="AD44" s="53"/>
      <c r="AE44" s="53"/>
      <c r="AF44" s="53"/>
      <c r="AG44" s="53"/>
      <c r="AH44" s="54"/>
      <c r="AI44" s="52" t="s">
        <v>217</v>
      </c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4"/>
      <c r="AZ44" s="55">
        <v>500</v>
      </c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7"/>
      <c r="BW44" s="55">
        <v>500</v>
      </c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7"/>
      <c r="CO44" s="55">
        <f t="shared" si="3"/>
        <v>0</v>
      </c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71"/>
    </row>
    <row r="45" spans="1:110" ht="36" customHeight="1">
      <c r="A45" s="96" t="s">
        <v>103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111"/>
      <c r="AD45" s="53"/>
      <c r="AE45" s="53"/>
      <c r="AF45" s="53"/>
      <c r="AG45" s="53"/>
      <c r="AH45" s="54"/>
      <c r="AI45" s="52" t="s">
        <v>221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4"/>
      <c r="AZ45" s="55">
        <v>500</v>
      </c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7"/>
      <c r="BW45" s="55">
        <v>0</v>
      </c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7"/>
      <c r="CO45" s="55">
        <f t="shared" si="3"/>
        <v>500</v>
      </c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71"/>
    </row>
    <row r="46" spans="1:110" ht="36" customHeight="1">
      <c r="A46" s="96" t="s">
        <v>113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111"/>
      <c r="AD46" s="53"/>
      <c r="AE46" s="53"/>
      <c r="AF46" s="53"/>
      <c r="AG46" s="53"/>
      <c r="AH46" s="54"/>
      <c r="AI46" s="52" t="s">
        <v>232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4"/>
      <c r="AZ46" s="55">
        <v>500</v>
      </c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7"/>
      <c r="BW46" s="55">
        <v>500</v>
      </c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7"/>
      <c r="CO46" s="55">
        <f>AZ46-BW46</f>
        <v>0</v>
      </c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71"/>
    </row>
    <row r="47" spans="1:110" ht="36" customHeight="1">
      <c r="A47" s="96" t="s">
        <v>103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111"/>
      <c r="AD47" s="53"/>
      <c r="AE47" s="53"/>
      <c r="AF47" s="53"/>
      <c r="AG47" s="53"/>
      <c r="AH47" s="54"/>
      <c r="AI47" s="52" t="s">
        <v>222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4"/>
      <c r="AZ47" s="55">
        <v>9000</v>
      </c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7"/>
      <c r="BW47" s="55">
        <v>8996.12</v>
      </c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7"/>
      <c r="CO47" s="55">
        <f>AZ47-BW47</f>
        <v>3.8799999999991996</v>
      </c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71"/>
    </row>
    <row r="48" spans="1:110" ht="36" customHeight="1">
      <c r="A48" s="96" t="s">
        <v>103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111"/>
      <c r="AD48" s="53"/>
      <c r="AE48" s="53"/>
      <c r="AF48" s="53"/>
      <c r="AG48" s="53"/>
      <c r="AH48" s="54"/>
      <c r="AI48" s="52" t="s">
        <v>223</v>
      </c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4"/>
      <c r="AZ48" s="55">
        <v>300</v>
      </c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7"/>
      <c r="BW48" s="55">
        <v>0</v>
      </c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7"/>
      <c r="CO48" s="55">
        <f t="shared" si="3"/>
        <v>300</v>
      </c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71"/>
    </row>
    <row r="49" spans="1:110" ht="36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111"/>
      <c r="AD49" s="53"/>
      <c r="AE49" s="53"/>
      <c r="AF49" s="53"/>
      <c r="AG49" s="53"/>
      <c r="AH49" s="54"/>
      <c r="AI49" s="52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4"/>
      <c r="AZ49" s="55">
        <v>0</v>
      </c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7"/>
      <c r="BW49" s="55"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7"/>
      <c r="CO49" s="55">
        <f t="shared" si="3"/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71"/>
    </row>
    <row r="50" spans="1:110" ht="22.5" customHeight="1">
      <c r="A50" s="130" t="s">
        <v>115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1"/>
      <c r="AC50" s="68"/>
      <c r="AD50" s="69"/>
      <c r="AE50" s="69"/>
      <c r="AF50" s="69"/>
      <c r="AG50" s="69"/>
      <c r="AH50" s="69"/>
      <c r="AI50" s="69" t="s">
        <v>114</v>
      </c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70">
        <f>AZ51+AZ52+AZ53+AZ54</f>
        <v>149300</v>
      </c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>
        <f>BW51+BW52+BW54</f>
        <v>149300</v>
      </c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66">
        <f>AZ50-BW50</f>
        <v>0</v>
      </c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7"/>
    </row>
    <row r="51" spans="1:110" ht="15" customHeight="1">
      <c r="A51" s="96" t="s">
        <v>99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50"/>
      <c r="AD51" s="51"/>
      <c r="AE51" s="51"/>
      <c r="AF51" s="51"/>
      <c r="AG51" s="51"/>
      <c r="AH51" s="51"/>
      <c r="AI51" s="51" t="s">
        <v>173</v>
      </c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61">
        <v>114315.82</v>
      </c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114315.82</v>
      </c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4">
        <f>AZ51-BW51</f>
        <v>0</v>
      </c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5"/>
    </row>
    <row r="52" spans="1:110" ht="24" customHeight="1">
      <c r="A52" s="96" t="s">
        <v>101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50"/>
      <c r="AD52" s="51"/>
      <c r="AE52" s="51"/>
      <c r="AF52" s="51"/>
      <c r="AG52" s="51"/>
      <c r="AH52" s="51"/>
      <c r="AI52" s="51" t="s">
        <v>174</v>
      </c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61">
        <v>34523.19</v>
      </c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34523.19</v>
      </c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4">
        <f>AZ52-BW52</f>
        <v>0</v>
      </c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5"/>
    </row>
    <row r="53" spans="1:110" ht="15" customHeight="1">
      <c r="A53" s="96" t="s">
        <v>103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50"/>
      <c r="AD53" s="51"/>
      <c r="AE53" s="51"/>
      <c r="AF53" s="51"/>
      <c r="AG53" s="51"/>
      <c r="AH53" s="51"/>
      <c r="AI53" s="51" t="s">
        <v>175</v>
      </c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61">
        <v>0</v>
      </c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0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4">
        <f>AZ53-BW53</f>
        <v>0</v>
      </c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5"/>
    </row>
    <row r="54" spans="1:110" ht="21" customHeight="1">
      <c r="A54" s="96" t="s">
        <v>113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50"/>
      <c r="AD54" s="51"/>
      <c r="AE54" s="51"/>
      <c r="AF54" s="51"/>
      <c r="AG54" s="51"/>
      <c r="AH54" s="51"/>
      <c r="AI54" s="51" t="s">
        <v>176</v>
      </c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61">
        <v>460.99</v>
      </c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460.99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4">
        <f>AZ54-BW54</f>
        <v>0</v>
      </c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5"/>
    </row>
    <row r="55" spans="1:110" ht="43.5" customHeight="1">
      <c r="A55" s="120" t="s">
        <v>140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1"/>
      <c r="AC55" s="118"/>
      <c r="AD55" s="113"/>
      <c r="AE55" s="113"/>
      <c r="AF55" s="113"/>
      <c r="AG55" s="113"/>
      <c r="AH55" s="114"/>
      <c r="AI55" s="112" t="s">
        <v>141</v>
      </c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4"/>
      <c r="AZ55" s="115">
        <f>AZ56</f>
        <v>7600</v>
      </c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7"/>
      <c r="BW55" s="115">
        <f>BW56</f>
        <v>7585</v>
      </c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7"/>
      <c r="CO55" s="115">
        <f aca="true" t="shared" si="4" ref="CO55:CO63">AZ55-BW55</f>
        <v>15</v>
      </c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9"/>
    </row>
    <row r="56" spans="1:110" ht="21" customHeight="1">
      <c r="A56" s="98" t="s">
        <v>127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9"/>
      <c r="AC56" s="111"/>
      <c r="AD56" s="53"/>
      <c r="AE56" s="53"/>
      <c r="AF56" s="53"/>
      <c r="AG56" s="53"/>
      <c r="AH56" s="54"/>
      <c r="AI56" s="52" t="s">
        <v>177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4"/>
      <c r="AZ56" s="55">
        <v>7600</v>
      </c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7"/>
      <c r="BW56" s="55">
        <v>7585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7"/>
      <c r="CO56" s="55">
        <f t="shared" si="4"/>
        <v>15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71"/>
    </row>
    <row r="57" spans="1:110" ht="21" customHeight="1" hidden="1">
      <c r="A57" s="96" t="s">
        <v>112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7"/>
      <c r="AC57" s="111"/>
      <c r="AD57" s="53"/>
      <c r="AE57" s="53"/>
      <c r="AF57" s="53"/>
      <c r="AG57" s="53"/>
      <c r="AH57" s="54"/>
      <c r="AI57" s="52" t="s">
        <v>147</v>
      </c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4"/>
      <c r="AZ57" s="55">
        <v>4800</v>
      </c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7"/>
      <c r="BW57" s="55">
        <v>4800</v>
      </c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7"/>
      <c r="CO57" s="55">
        <f>AZ57-BW57</f>
        <v>0</v>
      </c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71"/>
    </row>
    <row r="58" spans="1:110" ht="21" customHeight="1" hidden="1">
      <c r="A58" s="120" t="s">
        <v>142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1"/>
      <c r="AC58" s="118"/>
      <c r="AD58" s="113"/>
      <c r="AE58" s="113"/>
      <c r="AF58" s="113"/>
      <c r="AG58" s="113"/>
      <c r="AH58" s="114"/>
      <c r="AI58" s="112" t="s">
        <v>143</v>
      </c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4"/>
      <c r="AZ58" s="115">
        <v>28071</v>
      </c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7"/>
      <c r="BW58" s="115">
        <v>28070.42</v>
      </c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7"/>
      <c r="CO58" s="115">
        <f t="shared" si="4"/>
        <v>0.5800000000017462</v>
      </c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9"/>
    </row>
    <row r="59" spans="1:110" ht="21" customHeight="1" hidden="1">
      <c r="A59" s="96" t="s">
        <v>110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7"/>
      <c r="AC59" s="111"/>
      <c r="AD59" s="53"/>
      <c r="AE59" s="53"/>
      <c r="AF59" s="53"/>
      <c r="AG59" s="53"/>
      <c r="AH59" s="54"/>
      <c r="AI59" s="52" t="s">
        <v>144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4"/>
      <c r="AZ59" s="55">
        <v>28071</v>
      </c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7"/>
      <c r="BW59" s="55">
        <v>28070.42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7"/>
      <c r="CO59" s="55">
        <f t="shared" si="4"/>
        <v>0.5800000000017462</v>
      </c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71"/>
    </row>
    <row r="60" spans="1:110" ht="15" customHeight="1">
      <c r="A60" s="130" t="s">
        <v>116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1"/>
      <c r="AC60" s="68"/>
      <c r="AD60" s="69"/>
      <c r="AE60" s="69"/>
      <c r="AF60" s="69"/>
      <c r="AG60" s="69"/>
      <c r="AH60" s="69"/>
      <c r="AI60" s="69" t="s">
        <v>117</v>
      </c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70">
        <f>AZ61+AZ62</f>
        <v>40000</v>
      </c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>
        <v>8779.18</v>
      </c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66">
        <f t="shared" si="4"/>
        <v>31220.82</v>
      </c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7"/>
    </row>
    <row r="61" spans="1:110" ht="15" customHeight="1">
      <c r="A61" s="96" t="s">
        <v>103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7"/>
      <c r="AC61" s="50"/>
      <c r="AD61" s="51"/>
      <c r="AE61" s="51"/>
      <c r="AF61" s="51"/>
      <c r="AG61" s="51"/>
      <c r="AH61" s="51"/>
      <c r="AI61" s="51" t="s">
        <v>238</v>
      </c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61">
        <v>31000</v>
      </c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4">
        <f t="shared" si="4"/>
        <v>31000</v>
      </c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5"/>
    </row>
    <row r="62" spans="1:110" ht="15" customHeight="1">
      <c r="A62" s="96" t="s">
        <v>111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7"/>
      <c r="AC62" s="50"/>
      <c r="AD62" s="51"/>
      <c r="AE62" s="51"/>
      <c r="AF62" s="51"/>
      <c r="AG62" s="51"/>
      <c r="AH62" s="51"/>
      <c r="AI62" s="51" t="s">
        <v>178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61">
        <v>9000</v>
      </c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8779.18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4">
        <f>AZ62-BW62</f>
        <v>220.8199999999997</v>
      </c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5"/>
    </row>
    <row r="63" spans="1:110" ht="23.25" customHeight="1">
      <c r="A63" s="120" t="s">
        <v>179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1"/>
      <c r="AC63" s="118"/>
      <c r="AD63" s="113"/>
      <c r="AE63" s="113"/>
      <c r="AF63" s="113"/>
      <c r="AG63" s="113"/>
      <c r="AH63" s="114"/>
      <c r="AI63" s="112" t="s">
        <v>180</v>
      </c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4"/>
      <c r="AZ63" s="115">
        <f>AZ64+AZ69+AZ73</f>
        <v>1355000</v>
      </c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7"/>
      <c r="BW63" s="115">
        <f>BW64+BW69+BW73</f>
        <v>1349932</v>
      </c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7"/>
      <c r="CO63" s="64">
        <f t="shared" si="4"/>
        <v>5068</v>
      </c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5"/>
    </row>
    <row r="64" spans="1:110" ht="23.25" customHeight="1">
      <c r="A64" s="96" t="s">
        <v>110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7"/>
      <c r="AC64" s="111"/>
      <c r="AD64" s="53"/>
      <c r="AE64" s="53"/>
      <c r="AF64" s="53"/>
      <c r="AG64" s="53"/>
      <c r="AH64" s="54"/>
      <c r="AI64" s="52" t="s">
        <v>197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4"/>
      <c r="AZ64" s="55">
        <v>933900</v>
      </c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7"/>
      <c r="BW64" s="55">
        <v>933858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7"/>
      <c r="CO64" s="64">
        <f>AZ64-BW64</f>
        <v>42</v>
      </c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5"/>
    </row>
    <row r="65" spans="1:110" ht="15" customHeight="1" hidden="1">
      <c r="A65" s="96" t="s">
        <v>103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7"/>
      <c r="AC65" s="111"/>
      <c r="AD65" s="53"/>
      <c r="AE65" s="53"/>
      <c r="AF65" s="53"/>
      <c r="AG65" s="53"/>
      <c r="AH65" s="54"/>
      <c r="AI65" s="52" t="s">
        <v>129</v>
      </c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4"/>
      <c r="AZ65" s="55">
        <v>64600</v>
      </c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7"/>
      <c r="BW65" s="55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7"/>
      <c r="CO65" s="64">
        <f aca="true" t="shared" si="5" ref="CO65:CO72">AZ65-BW65</f>
        <v>64600</v>
      </c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5"/>
    </row>
    <row r="66" spans="1:110" ht="27" customHeight="1" hidden="1">
      <c r="A66" s="120" t="s">
        <v>130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1"/>
      <c r="AC66" s="118"/>
      <c r="AD66" s="113"/>
      <c r="AE66" s="113"/>
      <c r="AF66" s="113"/>
      <c r="AG66" s="113"/>
      <c r="AH66" s="114"/>
      <c r="AI66" s="112" t="s">
        <v>131</v>
      </c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4"/>
      <c r="AZ66" s="115">
        <f>AZ67+AZ68</f>
        <v>2551000</v>
      </c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7"/>
      <c r="BW66" s="115">
        <f>BW67+BW68</f>
        <v>0</v>
      </c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7"/>
      <c r="CO66" s="66">
        <f t="shared" si="5"/>
        <v>2551000</v>
      </c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7"/>
    </row>
    <row r="67" spans="1:110" ht="24.75" customHeight="1" hidden="1">
      <c r="A67" s="96" t="s">
        <v>132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7"/>
      <c r="AC67" s="111"/>
      <c r="AD67" s="53"/>
      <c r="AE67" s="53"/>
      <c r="AF67" s="53"/>
      <c r="AG67" s="53"/>
      <c r="AH67" s="54"/>
      <c r="AI67" s="52" t="s">
        <v>133</v>
      </c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4"/>
      <c r="AZ67" s="55">
        <v>2165800</v>
      </c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7"/>
      <c r="BW67" s="55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7"/>
      <c r="CO67" s="64">
        <f t="shared" si="5"/>
        <v>2165800</v>
      </c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5"/>
    </row>
    <row r="68" spans="1:110" ht="27.75" customHeight="1" hidden="1">
      <c r="A68" s="96" t="s">
        <v>112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7"/>
      <c r="AC68" s="111"/>
      <c r="AD68" s="53"/>
      <c r="AE68" s="53"/>
      <c r="AF68" s="53"/>
      <c r="AG68" s="53"/>
      <c r="AH68" s="54"/>
      <c r="AI68" s="52" t="s">
        <v>134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4"/>
      <c r="AZ68" s="55">
        <v>385200</v>
      </c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7"/>
      <c r="BW68" s="55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7"/>
      <c r="CO68" s="64">
        <f t="shared" si="5"/>
        <v>385200</v>
      </c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5"/>
    </row>
    <row r="69" spans="1:110" ht="27.75" customHeight="1">
      <c r="A69" s="98" t="s">
        <v>195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9"/>
      <c r="AC69" s="111"/>
      <c r="AD69" s="53"/>
      <c r="AE69" s="53"/>
      <c r="AF69" s="53"/>
      <c r="AG69" s="53"/>
      <c r="AH69" s="54"/>
      <c r="AI69" s="51" t="s">
        <v>233</v>
      </c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5">
        <v>408000</v>
      </c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7"/>
      <c r="BW69" s="55">
        <v>403000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7"/>
      <c r="CO69" s="55">
        <f t="shared" si="5"/>
        <v>5000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71"/>
    </row>
    <row r="70" spans="1:110" ht="22.5" customHeight="1" hidden="1">
      <c r="A70" s="130" t="s">
        <v>130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1"/>
      <c r="AC70" s="68"/>
      <c r="AD70" s="69"/>
      <c r="AE70" s="69"/>
      <c r="AF70" s="69"/>
      <c r="AG70" s="69"/>
      <c r="AH70" s="69"/>
      <c r="AI70" s="69" t="s">
        <v>181</v>
      </c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70" t="e">
        <f>AZ72+#REF!</f>
        <v>#REF!</v>
      </c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 t="e">
        <f>BW72+#REF!</f>
        <v>#REF!</v>
      </c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66" t="e">
        <f t="shared" si="5"/>
        <v>#REF!</v>
      </c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7"/>
    </row>
    <row r="71" spans="1:110" ht="22.5" customHeight="1" hidden="1">
      <c r="A71" s="96" t="s">
        <v>110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7"/>
      <c r="AC71" s="50"/>
      <c r="AD71" s="51"/>
      <c r="AE71" s="51"/>
      <c r="AF71" s="51"/>
      <c r="AG71" s="51"/>
      <c r="AH71" s="51"/>
      <c r="AI71" s="51" t="s">
        <v>121</v>
      </c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61">
        <v>221200</v>
      </c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221177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4">
        <f t="shared" si="5"/>
        <v>23</v>
      </c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5"/>
    </row>
    <row r="72" spans="1:110" ht="24.75" customHeight="1" hidden="1">
      <c r="A72" s="96" t="s">
        <v>110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7"/>
      <c r="AC72" s="50"/>
      <c r="AD72" s="51"/>
      <c r="AE72" s="51"/>
      <c r="AF72" s="51"/>
      <c r="AG72" s="51"/>
      <c r="AH72" s="51"/>
      <c r="AI72" s="51" t="s">
        <v>198</v>
      </c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61">
        <v>54100</v>
      </c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>
        <v>7150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4">
        <f t="shared" si="5"/>
        <v>46950</v>
      </c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5"/>
    </row>
    <row r="73" spans="1:110" ht="24.75" customHeight="1">
      <c r="A73" s="96" t="s">
        <v>103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7"/>
      <c r="AC73" s="111"/>
      <c r="AD73" s="53"/>
      <c r="AE73" s="53"/>
      <c r="AF73" s="53"/>
      <c r="AG73" s="53"/>
      <c r="AH73" s="54"/>
      <c r="AI73" s="52" t="s">
        <v>234</v>
      </c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4"/>
      <c r="AZ73" s="55">
        <v>13100</v>
      </c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7"/>
      <c r="BW73" s="55">
        <v>13074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7"/>
      <c r="CO73" s="55">
        <f>AZ73-BW73</f>
        <v>26</v>
      </c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71"/>
    </row>
    <row r="74" spans="1:110" ht="24.75" customHeight="1">
      <c r="A74" s="120" t="s">
        <v>130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1"/>
      <c r="AC74" s="118"/>
      <c r="AD74" s="113"/>
      <c r="AE74" s="113"/>
      <c r="AF74" s="113"/>
      <c r="AG74" s="113"/>
      <c r="AH74" s="114"/>
      <c r="AI74" s="112" t="s">
        <v>202</v>
      </c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4"/>
      <c r="AZ74" s="115">
        <f>AZ77+AZ78+AZ79+AZ80</f>
        <v>0</v>
      </c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7"/>
      <c r="BW74" s="115">
        <f>BW77+BW79+BW80</f>
        <v>0</v>
      </c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7"/>
      <c r="CO74" s="115">
        <f>AZ74-BW74</f>
        <v>0</v>
      </c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9"/>
    </row>
    <row r="75" spans="1:110" ht="24.75" customHeight="1" hidden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8"/>
      <c r="AC75" s="29"/>
      <c r="AD75" s="30"/>
      <c r="AE75" s="30"/>
      <c r="AF75" s="30"/>
      <c r="AG75" s="30"/>
      <c r="AH75" s="31"/>
      <c r="AI75" s="32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1"/>
      <c r="AZ75" s="33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3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5"/>
      <c r="CO75" s="33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6"/>
    </row>
    <row r="76" spans="1:110" ht="24.75" customHeight="1" hidden="1">
      <c r="A76" s="96" t="s">
        <v>122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7"/>
      <c r="AC76" s="118"/>
      <c r="AD76" s="113"/>
      <c r="AE76" s="113"/>
      <c r="AF76" s="113"/>
      <c r="AG76" s="113"/>
      <c r="AH76" s="114"/>
      <c r="AI76" s="52" t="s">
        <v>218</v>
      </c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4"/>
      <c r="AZ76" s="55">
        <v>5</v>
      </c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7"/>
      <c r="BW76" s="55">
        <v>14363.64</v>
      </c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7"/>
      <c r="CO76" s="55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71"/>
    </row>
    <row r="77" spans="1:110" ht="24.75" customHeight="1">
      <c r="A77" s="96" t="s">
        <v>111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7"/>
      <c r="AC77" s="111"/>
      <c r="AD77" s="53"/>
      <c r="AE77" s="53"/>
      <c r="AF77" s="53"/>
      <c r="AG77" s="53"/>
      <c r="AH77" s="54"/>
      <c r="AI77" s="52" t="s">
        <v>210</v>
      </c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4"/>
      <c r="AZ77" s="55">
        <v>0</v>
      </c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7"/>
      <c r="BW77" s="55">
        <v>0</v>
      </c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7"/>
      <c r="CO77" s="55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71"/>
    </row>
    <row r="78" spans="1:110" ht="24.75" customHeight="1">
      <c r="A78" s="96" t="s">
        <v>111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7"/>
      <c r="AC78" s="111"/>
      <c r="AD78" s="53"/>
      <c r="AE78" s="53"/>
      <c r="AF78" s="53"/>
      <c r="AG78" s="53"/>
      <c r="AH78" s="54"/>
      <c r="AI78" s="52" t="s">
        <v>211</v>
      </c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4"/>
      <c r="AZ78" s="55">
        <v>0</v>
      </c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7"/>
      <c r="BW78" s="55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7"/>
      <c r="CO78" s="55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71"/>
    </row>
    <row r="79" spans="1:110" ht="24.75" customHeight="1">
      <c r="A79" s="96" t="s">
        <v>112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7"/>
      <c r="AC79" s="111"/>
      <c r="AD79" s="53"/>
      <c r="AE79" s="53"/>
      <c r="AF79" s="53"/>
      <c r="AG79" s="53"/>
      <c r="AH79" s="54"/>
      <c r="AI79" s="52" t="s">
        <v>215</v>
      </c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4"/>
      <c r="AZ79" s="55">
        <v>0</v>
      </c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7"/>
      <c r="BW79" s="55">
        <v>0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7"/>
      <c r="CO79" s="55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71"/>
    </row>
    <row r="80" spans="1:110" ht="24.75" customHeight="1">
      <c r="A80" s="96" t="s">
        <v>113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7"/>
      <c r="AC80" s="111"/>
      <c r="AD80" s="53"/>
      <c r="AE80" s="53"/>
      <c r="AF80" s="53"/>
      <c r="AG80" s="53"/>
      <c r="AH80" s="54"/>
      <c r="AI80" s="52" t="s">
        <v>216</v>
      </c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4"/>
      <c r="AZ80" s="55">
        <v>0</v>
      </c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7"/>
      <c r="BW80" s="55">
        <v>0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7"/>
      <c r="CO80" s="55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71"/>
    </row>
    <row r="81" spans="1:110" ht="21" customHeight="1">
      <c r="A81" s="130" t="s">
        <v>182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1"/>
      <c r="AC81" s="68"/>
      <c r="AD81" s="69"/>
      <c r="AE81" s="69"/>
      <c r="AF81" s="69"/>
      <c r="AG81" s="69"/>
      <c r="AH81" s="69"/>
      <c r="AI81" s="69" t="s">
        <v>183</v>
      </c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70">
        <f>AZ83+AZ84+AZ85+AZ87+AZ88+AZ89+AZ90+AZ91</f>
        <v>509100</v>
      </c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>
        <f>BW83+BW84+BW85+BW87+BW88+BW89+BW90+BW91</f>
        <v>429899.6599999999</v>
      </c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66">
        <f aca="true" t="shared" si="6" ref="CO81:CO100">AZ81-BW81</f>
        <v>79200.34000000008</v>
      </c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7"/>
    </row>
    <row r="82" spans="1:110" ht="21" customHeight="1" hidden="1">
      <c r="A82" s="96" t="s">
        <v>124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7"/>
      <c r="AC82" s="50"/>
      <c r="AD82" s="51"/>
      <c r="AE82" s="51"/>
      <c r="AF82" s="51"/>
      <c r="AG82" s="51"/>
      <c r="AH82" s="51"/>
      <c r="AI82" s="51" t="s">
        <v>123</v>
      </c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61">
        <v>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4">
        <f t="shared" si="6"/>
        <v>0</v>
      </c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5"/>
    </row>
    <row r="83" spans="1:110" ht="21" customHeight="1">
      <c r="A83" s="96" t="s">
        <v>184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7"/>
      <c r="AC83" s="111"/>
      <c r="AD83" s="53"/>
      <c r="AE83" s="53"/>
      <c r="AF83" s="53"/>
      <c r="AG83" s="53"/>
      <c r="AH83" s="54"/>
      <c r="AI83" s="51" t="s">
        <v>185</v>
      </c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5">
        <v>27500</v>
      </c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7"/>
      <c r="BW83" s="55">
        <v>27500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7"/>
      <c r="CO83" s="55">
        <f t="shared" si="6"/>
        <v>0</v>
      </c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71"/>
    </row>
    <row r="84" spans="1:110" ht="34.5" customHeight="1">
      <c r="A84" s="96" t="s">
        <v>122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7"/>
      <c r="AC84" s="50"/>
      <c r="AD84" s="51"/>
      <c r="AE84" s="51"/>
      <c r="AF84" s="51"/>
      <c r="AG84" s="51"/>
      <c r="AH84" s="51"/>
      <c r="AI84" s="51" t="s">
        <v>186</v>
      </c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61">
        <v>331600</v>
      </c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>
        <v>292292.1</v>
      </c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4">
        <f t="shared" si="6"/>
        <v>39307.90000000002</v>
      </c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5"/>
    </row>
    <row r="85" spans="1:110" ht="34.5" customHeight="1">
      <c r="A85" s="96" t="s">
        <v>110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7"/>
      <c r="AC85" s="50"/>
      <c r="AD85" s="51"/>
      <c r="AE85" s="51"/>
      <c r="AF85" s="51"/>
      <c r="AG85" s="51"/>
      <c r="AH85" s="51"/>
      <c r="AI85" s="51" t="s">
        <v>187</v>
      </c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61">
        <v>75900</v>
      </c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>
        <v>75898.84</v>
      </c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4">
        <f t="shared" si="6"/>
        <v>1.1600000000034925</v>
      </c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5"/>
    </row>
    <row r="86" spans="1:110" ht="34.5" customHeight="1">
      <c r="A86" s="96" t="s">
        <v>103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7"/>
      <c r="AC86" s="111"/>
      <c r="AD86" s="53"/>
      <c r="AE86" s="53"/>
      <c r="AF86" s="53"/>
      <c r="AG86" s="53"/>
      <c r="AH86" s="54"/>
      <c r="AI86" s="52" t="s">
        <v>237</v>
      </c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4"/>
      <c r="AZ86" s="55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7"/>
      <c r="BW86" s="55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7"/>
      <c r="CO86" s="55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71"/>
    </row>
    <row r="87" spans="1:110" ht="34.5" customHeight="1">
      <c r="A87" s="96" t="s">
        <v>110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7"/>
      <c r="AC87" s="50"/>
      <c r="AD87" s="51"/>
      <c r="AE87" s="51"/>
      <c r="AF87" s="51"/>
      <c r="AG87" s="51"/>
      <c r="AH87" s="51"/>
      <c r="AI87" s="51" t="s">
        <v>212</v>
      </c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61">
        <v>16300</v>
      </c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>
        <v>16240</v>
      </c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4">
        <f t="shared" si="6"/>
        <v>60</v>
      </c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5"/>
    </row>
    <row r="88" spans="1:110" ht="30.75" customHeight="1">
      <c r="A88" s="96" t="s">
        <v>112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7"/>
      <c r="AC88" s="111"/>
      <c r="AD88" s="53"/>
      <c r="AE88" s="53"/>
      <c r="AF88" s="53"/>
      <c r="AG88" s="53"/>
      <c r="AH88" s="54"/>
      <c r="AI88" s="52" t="s">
        <v>213</v>
      </c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4"/>
      <c r="AZ88" s="55">
        <v>4000</v>
      </c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7"/>
      <c r="BW88" s="55">
        <v>4000</v>
      </c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7"/>
      <c r="CO88" s="55">
        <f t="shared" si="6"/>
        <v>0</v>
      </c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71"/>
    </row>
    <row r="89" spans="1:110" ht="34.5" customHeight="1">
      <c r="A89" s="98" t="s">
        <v>127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9"/>
      <c r="AC89" s="111"/>
      <c r="AD89" s="53"/>
      <c r="AE89" s="53"/>
      <c r="AF89" s="53"/>
      <c r="AG89" s="53"/>
      <c r="AH89" s="54"/>
      <c r="AI89" s="51" t="s">
        <v>206</v>
      </c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5">
        <v>0</v>
      </c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7"/>
      <c r="BW89" s="55">
        <v>0</v>
      </c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7"/>
      <c r="CO89" s="55">
        <f t="shared" si="6"/>
        <v>0</v>
      </c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71"/>
    </row>
    <row r="90" spans="1:110" ht="34.5" customHeight="1">
      <c r="A90" s="96" t="s">
        <v>189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7"/>
      <c r="AC90" s="50"/>
      <c r="AD90" s="51"/>
      <c r="AE90" s="51"/>
      <c r="AF90" s="51"/>
      <c r="AG90" s="51"/>
      <c r="AH90" s="51"/>
      <c r="AI90" s="51" t="s">
        <v>188</v>
      </c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61">
        <v>53250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>
        <v>13418.72</v>
      </c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4">
        <f t="shared" si="6"/>
        <v>39831.28</v>
      </c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5"/>
    </row>
    <row r="91" spans="1:110" ht="34.5" customHeight="1">
      <c r="A91" s="98" t="s">
        <v>103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9"/>
      <c r="AC91" s="50"/>
      <c r="AD91" s="51"/>
      <c r="AE91" s="51"/>
      <c r="AF91" s="51"/>
      <c r="AG91" s="51"/>
      <c r="AH91" s="51"/>
      <c r="AI91" s="51" t="s">
        <v>224</v>
      </c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61">
        <v>550</v>
      </c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550</v>
      </c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4">
        <f>AZ91-BW91</f>
        <v>0</v>
      </c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5"/>
    </row>
    <row r="92" spans="1:110" ht="31.5" customHeight="1">
      <c r="A92" s="130" t="s">
        <v>125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1"/>
      <c r="AC92" s="68"/>
      <c r="AD92" s="69"/>
      <c r="AE92" s="69"/>
      <c r="AF92" s="69"/>
      <c r="AG92" s="69"/>
      <c r="AH92" s="69"/>
      <c r="AI92" s="69" t="s">
        <v>205</v>
      </c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115">
        <f>AZ93+AZ94+AZ95</f>
        <v>2931350</v>
      </c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7"/>
      <c r="BW92" s="115">
        <f>BW93+BW94+BW95</f>
        <v>2560502.16</v>
      </c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7"/>
      <c r="CO92" s="115">
        <f t="shared" si="6"/>
        <v>370847.83999999985</v>
      </c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9"/>
    </row>
    <row r="93" spans="1:110" ht="31.5" customHeight="1">
      <c r="A93" s="98" t="s">
        <v>190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9"/>
      <c r="AC93" s="111"/>
      <c r="AD93" s="53"/>
      <c r="AE93" s="53"/>
      <c r="AF93" s="53"/>
      <c r="AG93" s="53"/>
      <c r="AH93" s="54"/>
      <c r="AI93" s="52" t="s">
        <v>191</v>
      </c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4"/>
      <c r="AZ93" s="55">
        <v>2657650</v>
      </c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7"/>
      <c r="BW93" s="55">
        <v>2286802.16</v>
      </c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7"/>
      <c r="CO93" s="55">
        <f t="shared" si="6"/>
        <v>370847.83999999985</v>
      </c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71"/>
    </row>
    <row r="94" spans="1:110" ht="31.5" customHeight="1">
      <c r="A94" s="98" t="s">
        <v>190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9"/>
      <c r="AC94" s="111"/>
      <c r="AD94" s="53"/>
      <c r="AE94" s="53"/>
      <c r="AF94" s="53"/>
      <c r="AG94" s="53"/>
      <c r="AH94" s="54"/>
      <c r="AI94" s="52" t="s">
        <v>225</v>
      </c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4"/>
      <c r="AZ94" s="55">
        <v>0</v>
      </c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7"/>
      <c r="BW94" s="55"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7"/>
      <c r="CO94" s="55">
        <f t="shared" si="6"/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71"/>
    </row>
    <row r="95" spans="1:110" ht="31.5" customHeight="1">
      <c r="A95" s="98" t="s">
        <v>190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9"/>
      <c r="AC95" s="111"/>
      <c r="AD95" s="53"/>
      <c r="AE95" s="53"/>
      <c r="AF95" s="53"/>
      <c r="AG95" s="53"/>
      <c r="AH95" s="54"/>
      <c r="AI95" s="52" t="s">
        <v>219</v>
      </c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4"/>
      <c r="AZ95" s="55">
        <v>273700</v>
      </c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7"/>
      <c r="BW95" s="55">
        <v>273700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7"/>
      <c r="CO95" s="55">
        <f t="shared" si="6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71"/>
    </row>
    <row r="96" spans="1:110" ht="21.75" customHeight="1">
      <c r="A96" s="120" t="s">
        <v>126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1"/>
      <c r="AC96" s="118"/>
      <c r="AD96" s="113"/>
      <c r="AE96" s="113"/>
      <c r="AF96" s="113"/>
      <c r="AG96" s="113"/>
      <c r="AH96" s="114"/>
      <c r="AI96" s="112" t="s">
        <v>145</v>
      </c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4"/>
      <c r="AZ96" s="115">
        <f>AZ97+AZ98</f>
        <v>26150</v>
      </c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7"/>
      <c r="BW96" s="115">
        <f>BW97+BW98</f>
        <v>20700</v>
      </c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7"/>
      <c r="CO96" s="115">
        <f t="shared" si="6"/>
        <v>5450</v>
      </c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9"/>
    </row>
    <row r="97" spans="1:110" ht="21.75" customHeight="1">
      <c r="A97" s="122" t="s">
        <v>111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3"/>
      <c r="AC97" s="111"/>
      <c r="AD97" s="53"/>
      <c r="AE97" s="53"/>
      <c r="AF97" s="53"/>
      <c r="AG97" s="53"/>
      <c r="AH97" s="54"/>
      <c r="AI97" s="52" t="s">
        <v>231</v>
      </c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4"/>
      <c r="AZ97" s="55">
        <v>24150</v>
      </c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7"/>
      <c r="BW97" s="55">
        <v>18700</v>
      </c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7"/>
      <c r="CO97" s="55">
        <f t="shared" si="6"/>
        <v>5450</v>
      </c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71"/>
    </row>
    <row r="98" spans="1:110" ht="21.75" customHeight="1">
      <c r="A98" s="122" t="s">
        <v>111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3"/>
      <c r="AC98" s="111"/>
      <c r="AD98" s="53"/>
      <c r="AE98" s="53"/>
      <c r="AF98" s="53"/>
      <c r="AG98" s="53"/>
      <c r="AH98" s="54"/>
      <c r="AI98" s="52" t="s">
        <v>226</v>
      </c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4"/>
      <c r="AZ98" s="55">
        <v>2000</v>
      </c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7"/>
      <c r="BW98" s="55">
        <v>2000</v>
      </c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7"/>
      <c r="CO98" s="55">
        <f t="shared" si="6"/>
        <v>0</v>
      </c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71"/>
    </row>
    <row r="99" spans="1:110" ht="21.75" customHeight="1">
      <c r="A99" s="120" t="s">
        <v>192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1"/>
      <c r="AC99" s="118"/>
      <c r="AD99" s="113"/>
      <c r="AE99" s="113"/>
      <c r="AF99" s="113"/>
      <c r="AG99" s="113"/>
      <c r="AH99" s="114"/>
      <c r="AI99" s="112" t="s">
        <v>193</v>
      </c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4"/>
      <c r="AZ99" s="115">
        <v>25200</v>
      </c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7"/>
      <c r="BW99" s="115">
        <f>BW100+BW101+BW102+BW103+BW104+BW105+BW106+BW107+BW108+BW109</f>
        <v>25200</v>
      </c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7"/>
      <c r="CO99" s="70">
        <f t="shared" si="6"/>
        <v>0</v>
      </c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124"/>
    </row>
    <row r="100" spans="1:110" ht="21.75" customHeight="1">
      <c r="A100" s="96" t="s">
        <v>103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7"/>
      <c r="AC100" s="111"/>
      <c r="AD100" s="53"/>
      <c r="AE100" s="53"/>
      <c r="AF100" s="53"/>
      <c r="AG100" s="53"/>
      <c r="AH100" s="54"/>
      <c r="AI100" s="52" t="s">
        <v>194</v>
      </c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4"/>
      <c r="AZ100" s="55">
        <v>25200</v>
      </c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7"/>
      <c r="BW100" s="55">
        <v>25200</v>
      </c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7"/>
      <c r="CO100" s="61">
        <f t="shared" si="6"/>
        <v>0</v>
      </c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2"/>
    </row>
    <row r="101" spans="1:110" ht="21.75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7"/>
      <c r="AC101" s="111"/>
      <c r="AD101" s="53"/>
      <c r="AE101" s="53"/>
      <c r="AF101" s="53"/>
      <c r="AG101" s="53"/>
      <c r="AH101" s="54"/>
      <c r="AI101" s="52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4"/>
      <c r="AZ101" s="55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7"/>
      <c r="BW101" s="55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7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2"/>
    </row>
    <row r="102" spans="1:110" ht="21.7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7"/>
      <c r="AC102" s="111"/>
      <c r="AD102" s="53"/>
      <c r="AE102" s="53"/>
      <c r="AF102" s="53"/>
      <c r="AG102" s="53"/>
      <c r="AH102" s="54"/>
      <c r="AI102" s="52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4"/>
      <c r="AZ102" s="55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7"/>
      <c r="BW102" s="55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7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2"/>
    </row>
    <row r="103" spans="1:110" ht="21.75" customHeight="1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9"/>
      <c r="AC103" s="111"/>
      <c r="AD103" s="53"/>
      <c r="AE103" s="53"/>
      <c r="AF103" s="53"/>
      <c r="AG103" s="53"/>
      <c r="AH103" s="54"/>
      <c r="AI103" s="52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4"/>
      <c r="AZ103" s="55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7"/>
      <c r="BW103" s="55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7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2"/>
    </row>
    <row r="104" spans="1:110" ht="21.75" customHeight="1" hidden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7"/>
      <c r="AC104" s="111"/>
      <c r="AD104" s="53"/>
      <c r="AE104" s="53"/>
      <c r="AF104" s="53"/>
      <c r="AG104" s="53"/>
      <c r="AH104" s="54"/>
      <c r="AI104" s="52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4"/>
      <c r="AZ104" s="55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7"/>
      <c r="BW104" s="55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7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2"/>
    </row>
    <row r="105" spans="1:110" ht="21.75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7"/>
      <c r="AC105" s="111"/>
      <c r="AD105" s="53"/>
      <c r="AE105" s="53"/>
      <c r="AF105" s="53"/>
      <c r="AG105" s="53"/>
      <c r="AH105" s="54"/>
      <c r="AI105" s="52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4"/>
      <c r="AZ105" s="55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7"/>
      <c r="BW105" s="55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7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2"/>
    </row>
    <row r="106" spans="1:110" ht="21.75" customHeigh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7"/>
      <c r="AC106" s="111"/>
      <c r="AD106" s="53"/>
      <c r="AE106" s="53"/>
      <c r="AF106" s="53"/>
      <c r="AG106" s="53"/>
      <c r="AH106" s="54"/>
      <c r="AI106" s="52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4"/>
      <c r="AZ106" s="55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7"/>
      <c r="BW106" s="55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7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2"/>
    </row>
    <row r="107" spans="1:110" ht="21.75" customHeight="1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7"/>
      <c r="AC107" s="111"/>
      <c r="AD107" s="53"/>
      <c r="AE107" s="53"/>
      <c r="AF107" s="53"/>
      <c r="AG107" s="53"/>
      <c r="AH107" s="54"/>
      <c r="AI107" s="52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4"/>
      <c r="AZ107" s="55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7"/>
      <c r="BW107" s="55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7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2"/>
    </row>
    <row r="108" spans="1:110" ht="21.75" customHeight="1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7"/>
      <c r="AC108" s="111"/>
      <c r="AD108" s="53"/>
      <c r="AE108" s="53"/>
      <c r="AF108" s="53"/>
      <c r="AG108" s="53"/>
      <c r="AH108" s="54"/>
      <c r="AI108" s="52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4"/>
      <c r="AZ108" s="55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7"/>
      <c r="BW108" s="55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7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2"/>
    </row>
    <row r="109" spans="1:110" ht="21.75" customHeight="1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7"/>
      <c r="AC109" s="50"/>
      <c r="AD109" s="51"/>
      <c r="AE109" s="51"/>
      <c r="AF109" s="51"/>
      <c r="AG109" s="51"/>
      <c r="AH109" s="51"/>
      <c r="AI109" s="52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4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2"/>
    </row>
    <row r="110" spans="1:110" ht="21.75" customHeight="1" hidden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1"/>
      <c r="AC110" s="118"/>
      <c r="AD110" s="113"/>
      <c r="AE110" s="113"/>
      <c r="AF110" s="113"/>
      <c r="AG110" s="113"/>
      <c r="AH110" s="114"/>
      <c r="AI110" s="112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4"/>
      <c r="AZ110" s="115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7"/>
      <c r="BW110" s="115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7"/>
      <c r="CO110" s="115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9"/>
    </row>
    <row r="111" spans="1:110" ht="21.75" customHeight="1" hidden="1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3"/>
      <c r="AC111" s="111"/>
      <c r="AD111" s="53"/>
      <c r="AE111" s="53"/>
      <c r="AF111" s="53"/>
      <c r="AG111" s="53"/>
      <c r="AH111" s="54"/>
      <c r="AI111" s="52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4"/>
      <c r="AZ111" s="55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7"/>
      <c r="BW111" s="55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7"/>
      <c r="CO111" s="55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71"/>
    </row>
    <row r="112" spans="1:110" ht="21.75" customHeight="1" hidden="1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7"/>
      <c r="AC112" s="111"/>
      <c r="AD112" s="53"/>
      <c r="AE112" s="53"/>
      <c r="AF112" s="53"/>
      <c r="AG112" s="53"/>
      <c r="AH112" s="54"/>
      <c r="AI112" s="52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4"/>
      <c r="AZ112" s="55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7"/>
      <c r="BW112" s="55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7"/>
      <c r="CO112" s="55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71"/>
    </row>
    <row r="113" spans="1:110" ht="21.75" customHeight="1" hidden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1"/>
      <c r="AC113" s="118"/>
      <c r="AD113" s="113"/>
      <c r="AE113" s="113"/>
      <c r="AF113" s="113"/>
      <c r="AG113" s="113"/>
      <c r="AH113" s="114"/>
      <c r="AI113" s="112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4"/>
      <c r="AZ113" s="115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7"/>
      <c r="BW113" s="115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7"/>
      <c r="CO113" s="115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9"/>
    </row>
    <row r="114" spans="1:110" ht="31.5" customHeight="1" hidden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9"/>
      <c r="AC114" s="111"/>
      <c r="AD114" s="53"/>
      <c r="AE114" s="53"/>
      <c r="AF114" s="53"/>
      <c r="AG114" s="53"/>
      <c r="AH114" s="54"/>
      <c r="AI114" s="52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4"/>
      <c r="AZ114" s="55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7"/>
      <c r="BW114" s="55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7"/>
      <c r="CO114" s="55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71"/>
    </row>
    <row r="115" spans="1:114" ht="31.5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1"/>
      <c r="AC115" s="118"/>
      <c r="AD115" s="113"/>
      <c r="AE115" s="113"/>
      <c r="AF115" s="113"/>
      <c r="AG115" s="113"/>
      <c r="AH115" s="114"/>
      <c r="AI115" s="112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4"/>
      <c r="AZ115" s="115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7"/>
      <c r="BW115" s="115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7"/>
      <c r="CO115" s="115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9"/>
      <c r="DG115" s="26"/>
      <c r="DH115" s="26"/>
      <c r="DI115" s="26"/>
      <c r="DJ115" s="26"/>
    </row>
    <row r="116" spans="1:114" ht="31.5" customHeight="1">
      <c r="A116" s="98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8"/>
      <c r="AC116" s="111"/>
      <c r="AD116" s="139"/>
      <c r="AE116" s="139"/>
      <c r="AF116" s="139"/>
      <c r="AG116" s="139"/>
      <c r="AH116" s="140"/>
      <c r="AI116" s="52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0"/>
      <c r="AZ116" s="55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40"/>
      <c r="BW116" s="55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40"/>
      <c r="CO116" s="55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  <c r="DF116" s="141"/>
      <c r="DG116" s="26"/>
      <c r="DH116" s="26"/>
      <c r="DI116" s="26"/>
      <c r="DJ116" s="26"/>
    </row>
    <row r="117" spans="1:114" ht="31.5" customHeight="1">
      <c r="A117" s="98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8"/>
      <c r="AC117" s="111"/>
      <c r="AD117" s="139"/>
      <c r="AE117" s="139"/>
      <c r="AF117" s="139"/>
      <c r="AG117" s="139"/>
      <c r="AH117" s="140"/>
      <c r="AI117" s="52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0"/>
      <c r="AZ117" s="55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40"/>
      <c r="BW117" s="55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40"/>
      <c r="CO117" s="55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  <c r="DF117" s="141"/>
      <c r="DG117" s="26"/>
      <c r="DH117" s="26"/>
      <c r="DI117" s="26"/>
      <c r="DJ117" s="26"/>
    </row>
    <row r="118" spans="1:110" ht="31.5" customHeight="1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7"/>
      <c r="AC118" s="111"/>
      <c r="AD118" s="53"/>
      <c r="AE118" s="53"/>
      <c r="AF118" s="53"/>
      <c r="AG118" s="53"/>
      <c r="AH118" s="54"/>
      <c r="AI118" s="52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4"/>
      <c r="AZ118" s="55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7"/>
      <c r="BW118" s="55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7"/>
      <c r="CO118" s="55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71"/>
    </row>
    <row r="119" spans="1:110" ht="31.5" customHeight="1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7"/>
      <c r="AC119" s="111"/>
      <c r="AD119" s="53"/>
      <c r="AE119" s="53"/>
      <c r="AF119" s="53"/>
      <c r="AG119" s="53"/>
      <c r="AH119" s="54"/>
      <c r="AI119" s="52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4"/>
      <c r="AZ119" s="55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7"/>
      <c r="BW119" s="55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7"/>
      <c r="CO119" s="55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71"/>
    </row>
    <row r="120" spans="1:110" ht="31.5" customHeight="1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7"/>
      <c r="AC120" s="111"/>
      <c r="AD120" s="53"/>
      <c r="AE120" s="53"/>
      <c r="AF120" s="53"/>
      <c r="AG120" s="53"/>
      <c r="AH120" s="54"/>
      <c r="AI120" s="52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4"/>
      <c r="AZ120" s="55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55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71"/>
    </row>
    <row r="121" spans="1:110" ht="31.5" customHeight="1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7"/>
      <c r="AC121" s="111"/>
      <c r="AD121" s="53"/>
      <c r="AE121" s="53"/>
      <c r="AF121" s="53"/>
      <c r="AG121" s="53"/>
      <c r="AH121" s="54"/>
      <c r="AI121" s="52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4"/>
      <c r="AZ121" s="55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7"/>
      <c r="BW121" s="55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7"/>
      <c r="CO121" s="55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71"/>
    </row>
    <row r="122" spans="1:110" ht="15" customHeight="1" thickBo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3"/>
      <c r="AC122" s="59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3"/>
    </row>
    <row r="123" spans="29:51" ht="16.5" customHeight="1" thickBot="1">
      <c r="AC123" s="14"/>
      <c r="AD123" s="15"/>
      <c r="AE123" s="15"/>
      <c r="AF123" s="15"/>
      <c r="AG123" s="15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</row>
    <row r="124" spans="1:110" ht="23.25" customHeight="1">
      <c r="A124" s="135" t="s">
        <v>41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6"/>
      <c r="AC124" s="134" t="s">
        <v>16</v>
      </c>
      <c r="AD124" s="133"/>
      <c r="AE124" s="133"/>
      <c r="AF124" s="133"/>
      <c r="AG124" s="133"/>
      <c r="AH124" s="133"/>
      <c r="AI124" s="132" t="s">
        <v>6</v>
      </c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27">
        <v>-66800</v>
      </c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8"/>
      <c r="BW124" s="127">
        <v>300640.49</v>
      </c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8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9"/>
    </row>
    <row r="125" spans="1:110" ht="1.5" customHeight="1" thickBo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1"/>
      <c r="AC125" s="8"/>
      <c r="AD125" s="9"/>
      <c r="AE125" s="9"/>
      <c r="AF125" s="9"/>
      <c r="AG125" s="9"/>
      <c r="AH125" s="9"/>
      <c r="AI125" s="11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11" t="s">
        <v>146</v>
      </c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11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11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10"/>
    </row>
  </sheetData>
  <mergeCells count="720">
    <mergeCell ref="A73:AB73"/>
    <mergeCell ref="AC73:AH73"/>
    <mergeCell ref="AI73:AY73"/>
    <mergeCell ref="AZ73:BV73"/>
    <mergeCell ref="A46:AB46"/>
    <mergeCell ref="AC46:AH46"/>
    <mergeCell ref="AI46:AY46"/>
    <mergeCell ref="AZ46:BV46"/>
    <mergeCell ref="CO78:DF78"/>
    <mergeCell ref="CO72:DF72"/>
    <mergeCell ref="CO70:DF70"/>
    <mergeCell ref="CO69:DF69"/>
    <mergeCell ref="CO73:DF73"/>
    <mergeCell ref="A61:AB61"/>
    <mergeCell ref="AC65:AH65"/>
    <mergeCell ref="AI47:AY47"/>
    <mergeCell ref="AZ47:BV47"/>
    <mergeCell ref="AC49:AH49"/>
    <mergeCell ref="AI53:AY53"/>
    <mergeCell ref="AI63:AY63"/>
    <mergeCell ref="AZ63:BV63"/>
    <mergeCell ref="AI61:AY61"/>
    <mergeCell ref="AZ61:BV61"/>
    <mergeCell ref="A55:AB55"/>
    <mergeCell ref="AC51:AH51"/>
    <mergeCell ref="AC54:AH54"/>
    <mergeCell ref="AC53:AH53"/>
    <mergeCell ref="A53:AB53"/>
    <mergeCell ref="A54:AB54"/>
    <mergeCell ref="A52:AB52"/>
    <mergeCell ref="AC55:AH55"/>
    <mergeCell ref="BW37:CN37"/>
    <mergeCell ref="CO37:DF37"/>
    <mergeCell ref="AZ37:BV37"/>
    <mergeCell ref="AC69:AH69"/>
    <mergeCell ref="CO63:DF63"/>
    <mergeCell ref="BW61:CN61"/>
    <mergeCell ref="CO64:DF64"/>
    <mergeCell ref="CO68:DF68"/>
    <mergeCell ref="CO66:DF66"/>
    <mergeCell ref="CO67:DF67"/>
    <mergeCell ref="A37:AB37"/>
    <mergeCell ref="AI36:AY36"/>
    <mergeCell ref="AI37:AY37"/>
    <mergeCell ref="AZ36:BV36"/>
    <mergeCell ref="AC78:AH78"/>
    <mergeCell ref="AI78:AY78"/>
    <mergeCell ref="AZ78:BV78"/>
    <mergeCell ref="AC80:AH80"/>
    <mergeCell ref="AI80:AY80"/>
    <mergeCell ref="AZ80:BV80"/>
    <mergeCell ref="AC79:AH79"/>
    <mergeCell ref="AI79:AY79"/>
    <mergeCell ref="AZ79:BV79"/>
    <mergeCell ref="CO80:DF80"/>
    <mergeCell ref="CO79:DF79"/>
    <mergeCell ref="BW79:CN79"/>
    <mergeCell ref="AC84:AH84"/>
    <mergeCell ref="AI84:AY84"/>
    <mergeCell ref="AZ84:BV84"/>
    <mergeCell ref="AZ83:BV83"/>
    <mergeCell ref="AI82:AY82"/>
    <mergeCell ref="AI81:AY81"/>
    <mergeCell ref="AI83:AY83"/>
    <mergeCell ref="AZ117:BV117"/>
    <mergeCell ref="BW116:CN116"/>
    <mergeCell ref="BW117:CN117"/>
    <mergeCell ref="CO116:DF116"/>
    <mergeCell ref="CO117:DF117"/>
    <mergeCell ref="AZ116:BV116"/>
    <mergeCell ref="A117:AB117"/>
    <mergeCell ref="AC116:AH116"/>
    <mergeCell ref="AC117:AH117"/>
    <mergeCell ref="AI116:AY116"/>
    <mergeCell ref="AI117:AY117"/>
    <mergeCell ref="A116:AB116"/>
    <mergeCell ref="CO88:DF88"/>
    <mergeCell ref="BW83:CN83"/>
    <mergeCell ref="CO87:DF87"/>
    <mergeCell ref="CO84:DF84"/>
    <mergeCell ref="BW85:CN85"/>
    <mergeCell ref="A41:AB41"/>
    <mergeCell ref="AC41:AH41"/>
    <mergeCell ref="AC47:AH47"/>
    <mergeCell ref="CO82:DF82"/>
    <mergeCell ref="CO81:DF81"/>
    <mergeCell ref="BW71:CN71"/>
    <mergeCell ref="CO71:DF71"/>
    <mergeCell ref="BW74:CN74"/>
    <mergeCell ref="CO74:DF74"/>
    <mergeCell ref="BW78:CN78"/>
    <mergeCell ref="AI57:AY57"/>
    <mergeCell ref="AZ57:BV57"/>
    <mergeCell ref="BW57:CN57"/>
    <mergeCell ref="CO57:DF57"/>
    <mergeCell ref="AC31:AH31"/>
    <mergeCell ref="AC32:AH32"/>
    <mergeCell ref="AI31:AY31"/>
    <mergeCell ref="AI32:AY32"/>
    <mergeCell ref="A97:AB97"/>
    <mergeCell ref="A96:AB96"/>
    <mergeCell ref="A94:AB94"/>
    <mergeCell ref="AI124:AY124"/>
    <mergeCell ref="AC124:AH124"/>
    <mergeCell ref="A124:AB124"/>
    <mergeCell ref="A122:AB122"/>
    <mergeCell ref="A113:AB113"/>
    <mergeCell ref="A114:AB114"/>
    <mergeCell ref="AC111:AH111"/>
    <mergeCell ref="A84:AB84"/>
    <mergeCell ref="A90:AB90"/>
    <mergeCell ref="A85:AB85"/>
    <mergeCell ref="A93:AB93"/>
    <mergeCell ref="A92:AB92"/>
    <mergeCell ref="A87:AB87"/>
    <mergeCell ref="A89:AB89"/>
    <mergeCell ref="A91:AB91"/>
    <mergeCell ref="A86:AB86"/>
    <mergeCell ref="A71:AB71"/>
    <mergeCell ref="A72:AB72"/>
    <mergeCell ref="A81:AB81"/>
    <mergeCell ref="A82:AB82"/>
    <mergeCell ref="A77:AB77"/>
    <mergeCell ref="A79:AB79"/>
    <mergeCell ref="A78:AB78"/>
    <mergeCell ref="A80:AB80"/>
    <mergeCell ref="A76:AB76"/>
    <mergeCell ref="A74:AB74"/>
    <mergeCell ref="A70:AB70"/>
    <mergeCell ref="A63:AB63"/>
    <mergeCell ref="A67:AB67"/>
    <mergeCell ref="A68:AB68"/>
    <mergeCell ref="A65:AB65"/>
    <mergeCell ref="A66:AB66"/>
    <mergeCell ref="A64:AB64"/>
    <mergeCell ref="A69:AB69"/>
    <mergeCell ref="A24:AB24"/>
    <mergeCell ref="A25:AB25"/>
    <mergeCell ref="A22:AB22"/>
    <mergeCell ref="A60:AB60"/>
    <mergeCell ref="A38:AB38"/>
    <mergeCell ref="A39:AB39"/>
    <mergeCell ref="A40:AB40"/>
    <mergeCell ref="A51:AB51"/>
    <mergeCell ref="A36:AB36"/>
    <mergeCell ref="A47:AB47"/>
    <mergeCell ref="A26:AB26"/>
    <mergeCell ref="A14:AB14"/>
    <mergeCell ref="A15:AB15"/>
    <mergeCell ref="A17:AB17"/>
    <mergeCell ref="A18:AB18"/>
    <mergeCell ref="A16:AB16"/>
    <mergeCell ref="A20:AB20"/>
    <mergeCell ref="A21:AB21"/>
    <mergeCell ref="A19:AB19"/>
    <mergeCell ref="A23:AB23"/>
    <mergeCell ref="A9:AB9"/>
    <mergeCell ref="A11:AB11"/>
    <mergeCell ref="A12:AB12"/>
    <mergeCell ref="A13:AB13"/>
    <mergeCell ref="BW122:CN122"/>
    <mergeCell ref="CO122:DF122"/>
    <mergeCell ref="AC122:AH122"/>
    <mergeCell ref="AI122:AY122"/>
    <mergeCell ref="AZ122:BV122"/>
    <mergeCell ref="AC89:AH89"/>
    <mergeCell ref="AI89:AY89"/>
    <mergeCell ref="AZ89:BV89"/>
    <mergeCell ref="AZ88:BV88"/>
    <mergeCell ref="AI64:AY64"/>
    <mergeCell ref="AC72:AH72"/>
    <mergeCell ref="AI72:AY72"/>
    <mergeCell ref="AZ72:BV72"/>
    <mergeCell ref="AC71:AH71"/>
    <mergeCell ref="AI71:AY71"/>
    <mergeCell ref="AZ71:BV71"/>
    <mergeCell ref="AZ64:BV64"/>
    <mergeCell ref="AI69:AY69"/>
    <mergeCell ref="AZ69:BV69"/>
    <mergeCell ref="AC66:AH66"/>
    <mergeCell ref="AC64:AH64"/>
    <mergeCell ref="AC63:AH63"/>
    <mergeCell ref="AC60:AH60"/>
    <mergeCell ref="AC61:AH61"/>
    <mergeCell ref="AC62:AH62"/>
    <mergeCell ref="AZ31:BV31"/>
    <mergeCell ref="BW31:CN31"/>
    <mergeCell ref="AZ32:BV32"/>
    <mergeCell ref="BW36:CN36"/>
    <mergeCell ref="AZ34:BV34"/>
    <mergeCell ref="AZ35:BV35"/>
    <mergeCell ref="BW34:CN34"/>
    <mergeCell ref="BW35:CN35"/>
    <mergeCell ref="AZ41:BV41"/>
    <mergeCell ref="AI40:AY40"/>
    <mergeCell ref="AZ39:BV39"/>
    <mergeCell ref="AC35:AH35"/>
    <mergeCell ref="AC39:AH39"/>
    <mergeCell ref="AC40:AH40"/>
    <mergeCell ref="AI41:AY41"/>
    <mergeCell ref="AC38:AH38"/>
    <mergeCell ref="AC36:AH36"/>
    <mergeCell ref="AC37:AH37"/>
    <mergeCell ref="A27:AB27"/>
    <mergeCell ref="A28:AB28"/>
    <mergeCell ref="A50:AB50"/>
    <mergeCell ref="A35:AB35"/>
    <mergeCell ref="A44:AB44"/>
    <mergeCell ref="A45:AB45"/>
    <mergeCell ref="A48:AB48"/>
    <mergeCell ref="A49:AB49"/>
    <mergeCell ref="A31:AB31"/>
    <mergeCell ref="A32:AB32"/>
    <mergeCell ref="AC25:AH25"/>
    <mergeCell ref="AC26:AH26"/>
    <mergeCell ref="AI26:AY26"/>
    <mergeCell ref="AZ26:BV26"/>
    <mergeCell ref="AZ25:BV25"/>
    <mergeCell ref="AI25:AY25"/>
    <mergeCell ref="CO24:DF24"/>
    <mergeCell ref="BW25:CN25"/>
    <mergeCell ref="CO25:DF25"/>
    <mergeCell ref="BW19:CN19"/>
    <mergeCell ref="CO19:DF19"/>
    <mergeCell ref="BW23:CN23"/>
    <mergeCell ref="CO23:DF23"/>
    <mergeCell ref="BW22:CN22"/>
    <mergeCell ref="CO22:DF22"/>
    <mergeCell ref="BW20:CN20"/>
    <mergeCell ref="CO20:DF20"/>
    <mergeCell ref="CO21:DF21"/>
    <mergeCell ref="AC22:AH22"/>
    <mergeCell ref="AI22:AY22"/>
    <mergeCell ref="AZ22:BV22"/>
    <mergeCell ref="AC20:AH20"/>
    <mergeCell ref="AC24:AH24"/>
    <mergeCell ref="CO15:DF15"/>
    <mergeCell ref="BW18:CN18"/>
    <mergeCell ref="CO18:DF18"/>
    <mergeCell ref="BW17:CN17"/>
    <mergeCell ref="CO17:DF17"/>
    <mergeCell ref="BW16:CN16"/>
    <mergeCell ref="CO16:DF16"/>
    <mergeCell ref="AC21:AH21"/>
    <mergeCell ref="BW21:CN21"/>
    <mergeCell ref="CO14:DF14"/>
    <mergeCell ref="BW15:CN15"/>
    <mergeCell ref="AC12:AH12"/>
    <mergeCell ref="AC14:AH14"/>
    <mergeCell ref="AI14:AY14"/>
    <mergeCell ref="AZ12:BV12"/>
    <mergeCell ref="AZ14:BV14"/>
    <mergeCell ref="AC15:AH15"/>
    <mergeCell ref="AI15:AY15"/>
    <mergeCell ref="AZ15:BV15"/>
    <mergeCell ref="CO12:DF12"/>
    <mergeCell ref="AC13:AH13"/>
    <mergeCell ref="AI13:AY13"/>
    <mergeCell ref="AZ13:BV13"/>
    <mergeCell ref="BW13:CN13"/>
    <mergeCell ref="CO13:DF13"/>
    <mergeCell ref="AI12:AY12"/>
    <mergeCell ref="AZ9:BV9"/>
    <mergeCell ref="CO9:DF9"/>
    <mergeCell ref="AC11:AH11"/>
    <mergeCell ref="AI11:AY11"/>
    <mergeCell ref="AZ11:BV11"/>
    <mergeCell ref="BW11:CN11"/>
    <mergeCell ref="CO11:DF11"/>
    <mergeCell ref="AC9:AH9"/>
    <mergeCell ref="BW9:CN9"/>
    <mergeCell ref="AI9:AY9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3:AB3"/>
    <mergeCell ref="A4:AB4"/>
    <mergeCell ref="AC3:AH3"/>
    <mergeCell ref="AC4:AH4"/>
    <mergeCell ref="AZ5:BV5"/>
    <mergeCell ref="BW5:CN5"/>
    <mergeCell ref="CO3:DF3"/>
    <mergeCell ref="AZ4:BV4"/>
    <mergeCell ref="BW4:CN4"/>
    <mergeCell ref="CO4:DF4"/>
    <mergeCell ref="AZ3:BV3"/>
    <mergeCell ref="BW3:CN3"/>
    <mergeCell ref="AI3:AY3"/>
    <mergeCell ref="AI4:AY4"/>
    <mergeCell ref="CO50:DF50"/>
    <mergeCell ref="AC27:AH27"/>
    <mergeCell ref="BW26:CN26"/>
    <mergeCell ref="CO5:DF5"/>
    <mergeCell ref="AZ6:BV6"/>
    <mergeCell ref="BW6:CN6"/>
    <mergeCell ref="CO6:DF6"/>
    <mergeCell ref="AC5:AH5"/>
    <mergeCell ref="AI5:AY5"/>
    <mergeCell ref="AC52:AH52"/>
    <mergeCell ref="AI52:AY52"/>
    <mergeCell ref="AC50:AH50"/>
    <mergeCell ref="AI50:AY50"/>
    <mergeCell ref="AI30:AY30"/>
    <mergeCell ref="AC17:AH17"/>
    <mergeCell ref="AC18:AH18"/>
    <mergeCell ref="AI18:AY18"/>
    <mergeCell ref="AI17:AY17"/>
    <mergeCell ref="CO30:DF30"/>
    <mergeCell ref="BW32:CN32"/>
    <mergeCell ref="CO31:DF31"/>
    <mergeCell ref="CO32:DF32"/>
    <mergeCell ref="CO60:DF60"/>
    <mergeCell ref="CO55:DF55"/>
    <mergeCell ref="AI56:AY56"/>
    <mergeCell ref="AI58:AY58"/>
    <mergeCell ref="AI59:AY59"/>
    <mergeCell ref="AZ56:BV56"/>
    <mergeCell ref="AZ58:BV58"/>
    <mergeCell ref="CO56:DF56"/>
    <mergeCell ref="AI60:AY60"/>
    <mergeCell ref="AZ60:BV60"/>
    <mergeCell ref="A2:DF2"/>
    <mergeCell ref="BW124:CN124"/>
    <mergeCell ref="CO124:DF124"/>
    <mergeCell ref="AC28:AH28"/>
    <mergeCell ref="AI28:AY28"/>
    <mergeCell ref="AZ28:BV28"/>
    <mergeCell ref="BW28:CN28"/>
    <mergeCell ref="CO28:DF28"/>
    <mergeCell ref="CO54:DF54"/>
    <mergeCell ref="BW40:CN40"/>
    <mergeCell ref="AZ124:BV124"/>
    <mergeCell ref="BW51:CN51"/>
    <mergeCell ref="A10:AB10"/>
    <mergeCell ref="AC10:AH10"/>
    <mergeCell ref="AI10:AY10"/>
    <mergeCell ref="A29:AB29"/>
    <mergeCell ref="AC29:AH29"/>
    <mergeCell ref="AI29:AY29"/>
    <mergeCell ref="A30:AB30"/>
    <mergeCell ref="BW24:CN24"/>
    <mergeCell ref="AI16:AY16"/>
    <mergeCell ref="AI20:AY20"/>
    <mergeCell ref="AI21:AY21"/>
    <mergeCell ref="BW60:CN60"/>
    <mergeCell ref="AZ27:BV27"/>
    <mergeCell ref="AI24:AY24"/>
    <mergeCell ref="AZ24:BV24"/>
    <mergeCell ref="AI27:AY27"/>
    <mergeCell ref="AI38:AY38"/>
    <mergeCell ref="AI39:AY39"/>
    <mergeCell ref="A6:AB6"/>
    <mergeCell ref="AI6:AY6"/>
    <mergeCell ref="A7:AB7"/>
    <mergeCell ref="A8:AB8"/>
    <mergeCell ref="AC6:AH6"/>
    <mergeCell ref="CO10:DF10"/>
    <mergeCell ref="AZ29:BV29"/>
    <mergeCell ref="BW29:CN29"/>
    <mergeCell ref="BW53:CN53"/>
    <mergeCell ref="CO53:DF53"/>
    <mergeCell ref="CO26:DF26"/>
    <mergeCell ref="BW27:CN27"/>
    <mergeCell ref="CO27:DF27"/>
    <mergeCell ref="AZ50:BV50"/>
    <mergeCell ref="BW50:CN50"/>
    <mergeCell ref="AZ10:BV10"/>
    <mergeCell ref="BW10:CN10"/>
    <mergeCell ref="BW30:CN30"/>
    <mergeCell ref="BW54:CN54"/>
    <mergeCell ref="AZ51:BV51"/>
    <mergeCell ref="BW12:CN12"/>
    <mergeCell ref="AZ30:BV30"/>
    <mergeCell ref="AZ52:BV52"/>
    <mergeCell ref="AZ18:BV18"/>
    <mergeCell ref="AZ17:BV17"/>
    <mergeCell ref="BW14:CN14"/>
    <mergeCell ref="BW110:CN110"/>
    <mergeCell ref="CO110:DF110"/>
    <mergeCell ref="A111:AB111"/>
    <mergeCell ref="A110:AB110"/>
    <mergeCell ref="AC110:AH110"/>
    <mergeCell ref="CO29:DF29"/>
    <mergeCell ref="AI110:AY110"/>
    <mergeCell ref="AZ110:BV110"/>
    <mergeCell ref="AI51:AY51"/>
    <mergeCell ref="AC112:AH112"/>
    <mergeCell ref="AC113:AH113"/>
    <mergeCell ref="AC114:AH114"/>
    <mergeCell ref="A112:AB112"/>
    <mergeCell ref="AI114:AY114"/>
    <mergeCell ref="AZ111:BV111"/>
    <mergeCell ref="AZ112:BV112"/>
    <mergeCell ref="AZ113:BV113"/>
    <mergeCell ref="AZ114:BV114"/>
    <mergeCell ref="AI111:AY111"/>
    <mergeCell ref="AI112:AY112"/>
    <mergeCell ref="AI113:AY113"/>
    <mergeCell ref="BW114:CN114"/>
    <mergeCell ref="CO111:DF111"/>
    <mergeCell ref="CO112:DF112"/>
    <mergeCell ref="CO113:DF113"/>
    <mergeCell ref="CO114:DF114"/>
    <mergeCell ref="BW111:CN111"/>
    <mergeCell ref="BW112:CN112"/>
    <mergeCell ref="BW113:CN113"/>
    <mergeCell ref="AC68:AH68"/>
    <mergeCell ref="AI68:AY68"/>
    <mergeCell ref="AZ82:BV82"/>
    <mergeCell ref="AZ81:BV81"/>
    <mergeCell ref="AC70:AH70"/>
    <mergeCell ref="AI70:AY70"/>
    <mergeCell ref="AZ70:BV70"/>
    <mergeCell ref="AC77:AH77"/>
    <mergeCell ref="AC74:AH74"/>
    <mergeCell ref="AI74:AY74"/>
    <mergeCell ref="A99:AB99"/>
    <mergeCell ref="AC93:AH93"/>
    <mergeCell ref="AC96:AH96"/>
    <mergeCell ref="AC81:AH81"/>
    <mergeCell ref="AC82:AH82"/>
    <mergeCell ref="A83:AB83"/>
    <mergeCell ref="AC83:AH83"/>
    <mergeCell ref="A88:AB88"/>
    <mergeCell ref="AC88:AH88"/>
    <mergeCell ref="AC87:AH87"/>
    <mergeCell ref="AI90:AY90"/>
    <mergeCell ref="AI92:AY92"/>
    <mergeCell ref="AI87:AY87"/>
    <mergeCell ref="AI96:AY96"/>
    <mergeCell ref="AI88:AY88"/>
    <mergeCell ref="AI85:AY85"/>
    <mergeCell ref="AI77:AY77"/>
    <mergeCell ref="AZ77:BV77"/>
    <mergeCell ref="BW80:CN80"/>
    <mergeCell ref="AI67:AY67"/>
    <mergeCell ref="AI105:AY105"/>
    <mergeCell ref="AI103:AY103"/>
    <mergeCell ref="AI93:AY93"/>
    <mergeCell ref="AI97:AY97"/>
    <mergeCell ref="AI100:AY100"/>
    <mergeCell ref="AI101:AY101"/>
    <mergeCell ref="AI102:AY102"/>
    <mergeCell ref="AI104:AY104"/>
    <mergeCell ref="AI91:AY91"/>
    <mergeCell ref="BW99:CN99"/>
    <mergeCell ref="BW84:CN84"/>
    <mergeCell ref="BW82:CN82"/>
    <mergeCell ref="BW81:CN81"/>
    <mergeCell ref="BW90:CN90"/>
    <mergeCell ref="BW87:CN87"/>
    <mergeCell ref="BW88:CN88"/>
    <mergeCell ref="A109:AB109"/>
    <mergeCell ref="AC109:AH109"/>
    <mergeCell ref="BW109:CN109"/>
    <mergeCell ref="CO109:DF109"/>
    <mergeCell ref="AI109:AY109"/>
    <mergeCell ref="AZ109:BV109"/>
    <mergeCell ref="A105:AB105"/>
    <mergeCell ref="A106:AB106"/>
    <mergeCell ref="A107:AB107"/>
    <mergeCell ref="A100:AB100"/>
    <mergeCell ref="A101:AB101"/>
    <mergeCell ref="A102:AB102"/>
    <mergeCell ref="A103:AB103"/>
    <mergeCell ref="AC99:AH99"/>
    <mergeCell ref="AI99:AY99"/>
    <mergeCell ref="AZ99:BV99"/>
    <mergeCell ref="AC103:AH103"/>
    <mergeCell ref="BW101:CN101"/>
    <mergeCell ref="BW102:CN102"/>
    <mergeCell ref="AI106:AY106"/>
    <mergeCell ref="A108:AB108"/>
    <mergeCell ref="AC104:AH104"/>
    <mergeCell ref="AC105:AH105"/>
    <mergeCell ref="AC106:AH106"/>
    <mergeCell ref="AC107:AH107"/>
    <mergeCell ref="AC108:AH108"/>
    <mergeCell ref="A104:AB104"/>
    <mergeCell ref="AI107:AY107"/>
    <mergeCell ref="AI108:AY108"/>
    <mergeCell ref="AZ100:BV100"/>
    <mergeCell ref="AZ101:BV101"/>
    <mergeCell ref="AZ102:BV102"/>
    <mergeCell ref="AZ103:BV103"/>
    <mergeCell ref="AZ104:BV104"/>
    <mergeCell ref="AZ105:BV105"/>
    <mergeCell ref="AZ106:BV106"/>
    <mergeCell ref="AZ107:BV107"/>
    <mergeCell ref="AZ108:BV108"/>
    <mergeCell ref="CO107:DF107"/>
    <mergeCell ref="BW103:CN103"/>
    <mergeCell ref="BW104:CN104"/>
    <mergeCell ref="BW105:CN105"/>
    <mergeCell ref="BW106:CN106"/>
    <mergeCell ref="CO108:DF108"/>
    <mergeCell ref="BW107:CN107"/>
    <mergeCell ref="BW108:CN108"/>
    <mergeCell ref="CO106:DF106"/>
    <mergeCell ref="AI55:AY55"/>
    <mergeCell ref="AZ55:BV55"/>
    <mergeCell ref="BW55:CN55"/>
    <mergeCell ref="BW56:CN56"/>
    <mergeCell ref="BW58:CN58"/>
    <mergeCell ref="BW59:CN59"/>
    <mergeCell ref="CO100:DF100"/>
    <mergeCell ref="BW63:CN63"/>
    <mergeCell ref="CO90:DF90"/>
    <mergeCell ref="CO85:DF85"/>
    <mergeCell ref="CO58:DF58"/>
    <mergeCell ref="BW64:CN64"/>
    <mergeCell ref="BW66:CN66"/>
    <mergeCell ref="CO91:DF91"/>
    <mergeCell ref="AC67:AH67"/>
    <mergeCell ref="AZ65:BV65"/>
    <mergeCell ref="CO104:DF104"/>
    <mergeCell ref="AC100:AH100"/>
    <mergeCell ref="AC101:AH101"/>
    <mergeCell ref="AC102:AH102"/>
    <mergeCell ref="CO77:DF77"/>
    <mergeCell ref="BW70:CN70"/>
    <mergeCell ref="AZ92:BV92"/>
    <mergeCell ref="BW100:CN100"/>
    <mergeCell ref="CO105:DF105"/>
    <mergeCell ref="CO102:DF102"/>
    <mergeCell ref="CO103:DF103"/>
    <mergeCell ref="CO99:DF99"/>
    <mergeCell ref="CO101:DF101"/>
    <mergeCell ref="A59:AB59"/>
    <mergeCell ref="AC56:AH56"/>
    <mergeCell ref="AC58:AH58"/>
    <mergeCell ref="AC59:AH59"/>
    <mergeCell ref="A56:AB56"/>
    <mergeCell ref="A58:AB58"/>
    <mergeCell ref="A57:AB57"/>
    <mergeCell ref="AC57:AH57"/>
    <mergeCell ref="AZ87:BV87"/>
    <mergeCell ref="BW69:CN69"/>
    <mergeCell ref="BW76:CN76"/>
    <mergeCell ref="AZ74:BV74"/>
    <mergeCell ref="BW73:CN73"/>
    <mergeCell ref="AZ85:BV85"/>
    <mergeCell ref="AZ93:BV93"/>
    <mergeCell ref="AZ94:BV94"/>
    <mergeCell ref="AZ96:BV96"/>
    <mergeCell ref="CO59:DF59"/>
    <mergeCell ref="BW92:CN92"/>
    <mergeCell ref="CO92:DF92"/>
    <mergeCell ref="CO83:DF83"/>
    <mergeCell ref="BW65:CN65"/>
    <mergeCell ref="CO65:DF65"/>
    <mergeCell ref="CO61:DF61"/>
    <mergeCell ref="AC97:AH97"/>
    <mergeCell ref="CO93:DF93"/>
    <mergeCell ref="BW96:CN96"/>
    <mergeCell ref="CO96:DF96"/>
    <mergeCell ref="CO94:DF94"/>
    <mergeCell ref="BW93:CN93"/>
    <mergeCell ref="BW94:CN94"/>
    <mergeCell ref="BW95:CN95"/>
    <mergeCell ref="CO95:DF95"/>
    <mergeCell ref="AZ97:BV97"/>
    <mergeCell ref="A98:AB98"/>
    <mergeCell ref="AC98:AH98"/>
    <mergeCell ref="AI98:AY98"/>
    <mergeCell ref="AZ98:BV98"/>
    <mergeCell ref="A115:AB115"/>
    <mergeCell ref="AC115:AH115"/>
    <mergeCell ref="AI115:AY115"/>
    <mergeCell ref="AZ115:BV115"/>
    <mergeCell ref="AZ119:BV119"/>
    <mergeCell ref="AZ120:BV120"/>
    <mergeCell ref="AZ121:BV121"/>
    <mergeCell ref="A118:AB118"/>
    <mergeCell ref="A119:AB119"/>
    <mergeCell ref="AI118:AY118"/>
    <mergeCell ref="AI119:AY119"/>
    <mergeCell ref="AC118:AH118"/>
    <mergeCell ref="AC119:AH119"/>
    <mergeCell ref="A120:AB120"/>
    <mergeCell ref="A121:AB121"/>
    <mergeCell ref="AI120:AY120"/>
    <mergeCell ref="AI121:AY121"/>
    <mergeCell ref="AC120:AH120"/>
    <mergeCell ref="AC121:AH121"/>
    <mergeCell ref="BW120:CN120"/>
    <mergeCell ref="BW121:CN121"/>
    <mergeCell ref="CO118:DF118"/>
    <mergeCell ref="CO119:DF119"/>
    <mergeCell ref="CO120:DF120"/>
    <mergeCell ref="CO121:DF121"/>
    <mergeCell ref="BW118:CN118"/>
    <mergeCell ref="BW119:CN119"/>
    <mergeCell ref="AZ16:BV16"/>
    <mergeCell ref="A34:AB34"/>
    <mergeCell ref="AC34:AH34"/>
    <mergeCell ref="AC19:AH19"/>
    <mergeCell ref="AI19:AY19"/>
    <mergeCell ref="AZ19:BV19"/>
    <mergeCell ref="AC23:AH23"/>
    <mergeCell ref="AI23:AY23"/>
    <mergeCell ref="AC30:AH30"/>
    <mergeCell ref="AC16:AH16"/>
    <mergeCell ref="AZ118:BV118"/>
    <mergeCell ref="CO40:DF40"/>
    <mergeCell ref="BW115:CN115"/>
    <mergeCell ref="CO115:DF115"/>
    <mergeCell ref="CO97:DF97"/>
    <mergeCell ref="BW98:CN98"/>
    <mergeCell ref="CO98:DF98"/>
    <mergeCell ref="BW97:CN97"/>
    <mergeCell ref="BW41:CN41"/>
    <mergeCell ref="CO42:DF42"/>
    <mergeCell ref="CO34:DF34"/>
    <mergeCell ref="CO35:DF35"/>
    <mergeCell ref="BW43:CN43"/>
    <mergeCell ref="CO43:DF43"/>
    <mergeCell ref="CO38:DF38"/>
    <mergeCell ref="CO39:DF39"/>
    <mergeCell ref="BW38:CN38"/>
    <mergeCell ref="BW39:CN39"/>
    <mergeCell ref="CO41:DF41"/>
    <mergeCell ref="CO36:DF36"/>
    <mergeCell ref="AZ43:BV43"/>
    <mergeCell ref="AI42:AY42"/>
    <mergeCell ref="AZ42:BV42"/>
    <mergeCell ref="A42:AB42"/>
    <mergeCell ref="AC42:AH42"/>
    <mergeCell ref="A43:AB43"/>
    <mergeCell ref="AC43:AH43"/>
    <mergeCell ref="AI49:AY49"/>
    <mergeCell ref="BW42:CN42"/>
    <mergeCell ref="AC44:AH44"/>
    <mergeCell ref="AZ49:BV49"/>
    <mergeCell ref="AC45:AH45"/>
    <mergeCell ref="AC48:AH48"/>
    <mergeCell ref="AI44:AY44"/>
    <mergeCell ref="AI45:AY45"/>
    <mergeCell ref="AI48:AY48"/>
    <mergeCell ref="AI43:AY43"/>
    <mergeCell ref="BW48:CN48"/>
    <mergeCell ref="AZ45:BV45"/>
    <mergeCell ref="AZ48:BV48"/>
    <mergeCell ref="AZ54:BV54"/>
    <mergeCell ref="BW49:CN49"/>
    <mergeCell ref="CO51:DF51"/>
    <mergeCell ref="BW52:CN52"/>
    <mergeCell ref="CO52:DF52"/>
    <mergeCell ref="AZ53:BV53"/>
    <mergeCell ref="CO49:DF49"/>
    <mergeCell ref="CO44:DF44"/>
    <mergeCell ref="CO45:DF45"/>
    <mergeCell ref="CO48:DF48"/>
    <mergeCell ref="BW44:CN44"/>
    <mergeCell ref="BW45:CN45"/>
    <mergeCell ref="BW47:CN47"/>
    <mergeCell ref="CO47:DF47"/>
    <mergeCell ref="BW46:CN46"/>
    <mergeCell ref="CO46:DF46"/>
    <mergeCell ref="AZ68:BV68"/>
    <mergeCell ref="BW72:CN72"/>
    <mergeCell ref="BW67:CN67"/>
    <mergeCell ref="BW68:CN68"/>
    <mergeCell ref="AI54:AY54"/>
    <mergeCell ref="AZ20:BV20"/>
    <mergeCell ref="AZ21:BV21"/>
    <mergeCell ref="AZ59:BV59"/>
    <mergeCell ref="AZ44:BV44"/>
    <mergeCell ref="AZ40:BV40"/>
    <mergeCell ref="AZ38:BV38"/>
    <mergeCell ref="AZ23:BV23"/>
    <mergeCell ref="AI34:AY34"/>
    <mergeCell ref="AI35:AY35"/>
    <mergeCell ref="AZ91:BV91"/>
    <mergeCell ref="BW91:CN91"/>
    <mergeCell ref="A95:AB95"/>
    <mergeCell ref="AC95:AH95"/>
    <mergeCell ref="AI95:AY95"/>
    <mergeCell ref="AZ95:BV95"/>
    <mergeCell ref="AC94:AH94"/>
    <mergeCell ref="AI94:AY94"/>
    <mergeCell ref="AC92:AH92"/>
    <mergeCell ref="AC91:AH91"/>
    <mergeCell ref="CO89:DF89"/>
    <mergeCell ref="CO76:DF76"/>
    <mergeCell ref="AC90:AH90"/>
    <mergeCell ref="AC85:AH85"/>
    <mergeCell ref="AC76:AH76"/>
    <mergeCell ref="AI76:AY76"/>
    <mergeCell ref="AZ76:BV76"/>
    <mergeCell ref="BW89:CN89"/>
    <mergeCell ref="AZ90:BV90"/>
    <mergeCell ref="BW77:CN77"/>
    <mergeCell ref="AZ62:BV62"/>
    <mergeCell ref="CO86:DF86"/>
    <mergeCell ref="AC86:AH86"/>
    <mergeCell ref="AI86:AY86"/>
    <mergeCell ref="AZ86:BV86"/>
    <mergeCell ref="BW86:CN86"/>
    <mergeCell ref="AI65:AY65"/>
    <mergeCell ref="AI66:AY66"/>
    <mergeCell ref="AZ66:BV66"/>
    <mergeCell ref="AZ67:BV67"/>
    <mergeCell ref="BW62:CN62"/>
    <mergeCell ref="CO62:DF62"/>
    <mergeCell ref="A33:AB33"/>
    <mergeCell ref="AC33:AH33"/>
    <mergeCell ref="AI33:AY33"/>
    <mergeCell ref="AZ33:BV33"/>
    <mergeCell ref="BW33:CN33"/>
    <mergeCell ref="CO33:DF33"/>
    <mergeCell ref="A62:AB62"/>
    <mergeCell ref="AI62:AY6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3"/>
  <sheetViews>
    <sheetView view="pageBreakPreview" zoomScaleSheetLayoutView="100" workbookViewId="0" topLeftCell="A1">
      <selection activeCell="BW6" sqref="BW6:CN7"/>
    </sheetView>
  </sheetViews>
  <sheetFormatPr defaultColWidth="9.00390625" defaultRowHeight="12.75"/>
  <cols>
    <col min="1" max="16384" width="0.875" style="1" customWidth="1"/>
  </cols>
  <sheetData>
    <row r="1" ht="12">
      <c r="DF1" s="4" t="s">
        <v>38</v>
      </c>
    </row>
    <row r="2" spans="1:110" s="3" customFormat="1" ht="25.5" customHeight="1">
      <c r="A2" s="73" t="s">
        <v>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</row>
    <row r="3" spans="1:110" ht="54" customHeight="1">
      <c r="A3" s="162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 t="s">
        <v>1</v>
      </c>
      <c r="AD3" s="158"/>
      <c r="AE3" s="158"/>
      <c r="AF3" s="158"/>
      <c r="AG3" s="158"/>
      <c r="AH3" s="158"/>
      <c r="AI3" s="158" t="s">
        <v>52</v>
      </c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 t="s">
        <v>45</v>
      </c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 t="s">
        <v>2</v>
      </c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 t="s">
        <v>3</v>
      </c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61"/>
    </row>
    <row r="4" spans="1:110" s="17" customFormat="1" ht="12" customHeight="1" thickBot="1">
      <c r="A4" s="81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43"/>
      <c r="AD4" s="43"/>
      <c r="AE4" s="43"/>
      <c r="AF4" s="43"/>
      <c r="AG4" s="43"/>
      <c r="AH4" s="43"/>
      <c r="AI4" s="43">
        <v>3</v>
      </c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>
        <v>4</v>
      </c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>
        <v>5</v>
      </c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>
        <v>6</v>
      </c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8"/>
    </row>
    <row r="5" spans="1:110" ht="22.5" customHeight="1">
      <c r="A5" s="163" t="s">
        <v>54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4"/>
      <c r="AC5" s="159" t="s">
        <v>39</v>
      </c>
      <c r="AD5" s="160"/>
      <c r="AE5" s="160"/>
      <c r="AF5" s="160"/>
      <c r="AG5" s="160"/>
      <c r="AH5" s="160"/>
      <c r="AI5" s="160" t="s">
        <v>57</v>
      </c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42">
        <v>66800</v>
      </c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>
        <v>-300640.49</v>
      </c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69"/>
    </row>
    <row r="6" spans="1:110" ht="12" customHeight="1">
      <c r="A6" s="165" t="s">
        <v>4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6"/>
      <c r="AC6" s="143" t="s">
        <v>18</v>
      </c>
      <c r="AD6" s="144"/>
      <c r="AE6" s="144"/>
      <c r="AF6" s="144"/>
      <c r="AG6" s="144"/>
      <c r="AH6" s="145"/>
      <c r="AI6" s="149" t="s">
        <v>57</v>
      </c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5"/>
      <c r="AZ6" s="151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3"/>
      <c r="BW6" s="151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3"/>
      <c r="CO6" s="151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6"/>
    </row>
    <row r="7" spans="1:110" ht="22.5" customHeight="1">
      <c r="A7" s="167" t="s">
        <v>55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8"/>
      <c r="AC7" s="146"/>
      <c r="AD7" s="147"/>
      <c r="AE7" s="147"/>
      <c r="AF7" s="147"/>
      <c r="AG7" s="147"/>
      <c r="AH7" s="148"/>
      <c r="AI7" s="150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8"/>
      <c r="AZ7" s="154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55"/>
      <c r="BW7" s="154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55"/>
      <c r="CO7" s="154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57"/>
    </row>
    <row r="8" spans="1:110" ht="12" customHeight="1">
      <c r="A8" s="172" t="s">
        <v>17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3"/>
      <c r="AC8" s="143"/>
      <c r="AD8" s="144"/>
      <c r="AE8" s="144"/>
      <c r="AF8" s="144"/>
      <c r="AG8" s="144"/>
      <c r="AH8" s="145"/>
      <c r="AI8" s="149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5"/>
      <c r="AZ8" s="151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3"/>
      <c r="BW8" s="151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3"/>
      <c r="CO8" s="151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6"/>
    </row>
    <row r="9" spans="1:110" ht="15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1"/>
      <c r="AC9" s="146"/>
      <c r="AD9" s="147"/>
      <c r="AE9" s="147"/>
      <c r="AF9" s="147"/>
      <c r="AG9" s="147"/>
      <c r="AH9" s="148"/>
      <c r="AI9" s="150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8"/>
      <c r="AZ9" s="154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55"/>
      <c r="BW9" s="154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55"/>
      <c r="CO9" s="154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57"/>
    </row>
    <row r="10" spans="1:110" ht="1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5"/>
      <c r="AC10" s="50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2"/>
    </row>
    <row r="11" spans="1:110" ht="1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  <c r="AC11" s="50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2"/>
    </row>
    <row r="12" spans="1:110" ht="1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5"/>
      <c r="AC12" s="50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2"/>
    </row>
    <row r="13" spans="1:110" ht="1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50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2"/>
    </row>
    <row r="14" spans="1:110" ht="1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  <c r="AC14" s="50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2"/>
    </row>
    <row r="15" spans="1:110" ht="1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5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2"/>
    </row>
    <row r="16" spans="1:110" ht="1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50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2"/>
    </row>
    <row r="17" spans="1:110" ht="1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5"/>
      <c r="AC17" s="50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2"/>
    </row>
    <row r="18" spans="1:110" ht="1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5"/>
      <c r="AC18" s="50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2"/>
    </row>
    <row r="19" spans="1:110" ht="1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50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2"/>
    </row>
    <row r="20" spans="1:110" ht="1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5"/>
      <c r="AC20" s="50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2"/>
    </row>
    <row r="21" spans="1:110" ht="1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/>
      <c r="AC21" s="50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2"/>
    </row>
    <row r="22" spans="1:110" ht="22.5" customHeight="1">
      <c r="A22" s="174" t="s">
        <v>56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5"/>
      <c r="AC22" s="50" t="s">
        <v>19</v>
      </c>
      <c r="AD22" s="51"/>
      <c r="AE22" s="51"/>
      <c r="AF22" s="51"/>
      <c r="AG22" s="51"/>
      <c r="AH22" s="51"/>
      <c r="AI22" s="51" t="s">
        <v>57</v>
      </c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2"/>
    </row>
    <row r="23" spans="1:110" ht="12" customHeight="1">
      <c r="A23" s="165" t="s">
        <v>17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6"/>
      <c r="AC23" s="143"/>
      <c r="AD23" s="144"/>
      <c r="AE23" s="144"/>
      <c r="AF23" s="144"/>
      <c r="AG23" s="144"/>
      <c r="AH23" s="145"/>
      <c r="AI23" s="149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5"/>
      <c r="AZ23" s="151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3"/>
      <c r="BW23" s="151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3"/>
      <c r="CO23" s="151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6"/>
    </row>
    <row r="24" spans="1:110" ht="1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1"/>
      <c r="AC24" s="146"/>
      <c r="AD24" s="147"/>
      <c r="AE24" s="147"/>
      <c r="AF24" s="147"/>
      <c r="AG24" s="147"/>
      <c r="AH24" s="148"/>
      <c r="AI24" s="150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8"/>
      <c r="AZ24" s="154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55"/>
      <c r="BW24" s="154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55"/>
      <c r="CO24" s="154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57"/>
    </row>
    <row r="25" spans="1:110" ht="1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5"/>
      <c r="AC25" s="50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ht="1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5"/>
      <c r="AC26" s="50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ht="1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/>
      <c r="AC27" s="50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ht="15" customHeight="1" thickBo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5"/>
      <c r="AC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2"/>
    </row>
    <row r="29" spans="1:110" ht="15" customHeight="1">
      <c r="A29" s="18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50" t="s">
        <v>22</v>
      </c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142">
        <v>66800</v>
      </c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>
        <v>-300640.49</v>
      </c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ht="15" customHeight="1">
      <c r="A30" s="96" t="s">
        <v>21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7"/>
      <c r="AC30" s="50" t="s">
        <v>23</v>
      </c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61">
        <v>-8666400</v>
      </c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-8374964.42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6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ht="15" customHeight="1" thickBot="1">
      <c r="A31" s="22" t="s">
        <v>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59" t="s">
        <v>24</v>
      </c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60">
        <v>8733200</v>
      </c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>
        <v>8074323.93</v>
      </c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 t="s">
        <v>6</v>
      </c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3"/>
    </row>
    <row r="32" spans="30:75" ht="32.25" customHeight="1">
      <c r="AD32" s="6"/>
      <c r="AE32" s="6"/>
      <c r="AF32" s="6"/>
      <c r="AG32" s="6"/>
      <c r="BW32" s="1" t="s">
        <v>150</v>
      </c>
    </row>
    <row r="33" spans="1:60" s="2" customFormat="1" ht="11.25">
      <c r="A33" s="2" t="s">
        <v>25</v>
      </c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K33" s="110" t="s">
        <v>240</v>
      </c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</row>
    <row r="34" spans="15:60" s="2" customFormat="1" ht="11.25">
      <c r="O34" s="176" t="s">
        <v>26</v>
      </c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K34" s="176" t="s">
        <v>27</v>
      </c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</row>
    <row r="35" spans="19:97" s="2" customFormat="1" ht="11.25">
      <c r="S35" s="12"/>
      <c r="T35" s="12"/>
      <c r="U35" s="12"/>
      <c r="V35" s="12"/>
      <c r="W35" s="12"/>
      <c r="X35" s="12"/>
      <c r="Y35" s="12"/>
      <c r="AR35" s="12"/>
      <c r="AS35" s="12"/>
      <c r="AT35" s="12"/>
      <c r="AU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="2" customFormat="1" ht="11.25">
      <c r="A36" s="2" t="s">
        <v>29</v>
      </c>
    </row>
    <row r="37" spans="1:71" s="7" customFormat="1" ht="11.25">
      <c r="A37" s="2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2"/>
      <c r="AS37" s="2"/>
      <c r="AT37" s="2"/>
      <c r="AU37" s="2"/>
      <c r="AV37" s="110" t="s">
        <v>209</v>
      </c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</row>
    <row r="38" spans="1:71" s="7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76" t="s">
        <v>26</v>
      </c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2"/>
      <c r="AS38" s="2"/>
      <c r="AT38" s="2"/>
      <c r="AU38" s="2"/>
      <c r="AV38" s="176" t="s">
        <v>27</v>
      </c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</row>
    <row r="39" spans="1:104" s="7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2"/>
      <c r="AS39" s="12"/>
      <c r="AT39" s="12"/>
      <c r="AU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64" s="7" customFormat="1" ht="11.25">
      <c r="A40" s="2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2"/>
      <c r="AL40" s="2"/>
      <c r="AM40" s="2"/>
      <c r="AN40" s="2"/>
      <c r="AO40" s="110" t="s">
        <v>128</v>
      </c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</row>
    <row r="41" spans="19:64" s="7" customFormat="1" ht="11.25" customHeight="1">
      <c r="S41" s="176" t="s">
        <v>26</v>
      </c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2"/>
      <c r="AL41" s="2"/>
      <c r="AM41" s="2"/>
      <c r="AN41" s="2"/>
      <c r="AO41" s="176" t="s">
        <v>27</v>
      </c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</row>
    <row r="42" s="2" customFormat="1" ht="11.25">
      <c r="AU42" s="13"/>
    </row>
    <row r="43" spans="1:35" s="2" customFormat="1" ht="11.25">
      <c r="A43" s="177" t="s">
        <v>28</v>
      </c>
      <c r="B43" s="177"/>
      <c r="C43" s="147"/>
      <c r="D43" s="147"/>
      <c r="E43" s="147"/>
      <c r="F43" s="147"/>
      <c r="G43" s="72" t="s">
        <v>28</v>
      </c>
      <c r="H43" s="72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72">
        <v>20</v>
      </c>
      <c r="AC43" s="72"/>
      <c r="AD43" s="72"/>
      <c r="AE43" s="72"/>
      <c r="AF43" s="109"/>
      <c r="AG43" s="109"/>
      <c r="AH43" s="109"/>
      <c r="AI43" s="2" t="s">
        <v>14</v>
      </c>
    </row>
    <row r="44" ht="3" customHeight="1"/>
  </sheetData>
  <mergeCells count="176">
    <mergeCell ref="J43:AA43"/>
    <mergeCell ref="AB43:AE43"/>
    <mergeCell ref="AF43:AH43"/>
    <mergeCell ref="O34:AF34"/>
    <mergeCell ref="S40:AJ40"/>
    <mergeCell ref="AK34:BH34"/>
    <mergeCell ref="Z37:AQ37"/>
    <mergeCell ref="AV37:BS37"/>
    <mergeCell ref="A43:B43"/>
    <mergeCell ref="C43:F43"/>
    <mergeCell ref="G43:H43"/>
    <mergeCell ref="S41:AJ41"/>
    <mergeCell ref="AO41:BL41"/>
    <mergeCell ref="Z38:AQ38"/>
    <mergeCell ref="AV38:BS38"/>
    <mergeCell ref="AO40:BL40"/>
    <mergeCell ref="A25:AB25"/>
    <mergeCell ref="A26:AB26"/>
    <mergeCell ref="A27:AB27"/>
    <mergeCell ref="A28:AB28"/>
    <mergeCell ref="AC27:AH27"/>
    <mergeCell ref="AI27:AY27"/>
    <mergeCell ref="AZ27:BV27"/>
    <mergeCell ref="AC30:AH30"/>
    <mergeCell ref="AI30:AY30"/>
    <mergeCell ref="A20:AB20"/>
    <mergeCell ref="A21:AB21"/>
    <mergeCell ref="A22:AB22"/>
    <mergeCell ref="A23:AB23"/>
    <mergeCell ref="A16:AB16"/>
    <mergeCell ref="A17:AB17"/>
    <mergeCell ref="A18:AB18"/>
    <mergeCell ref="A19:AB19"/>
    <mergeCell ref="A8:AB8"/>
    <mergeCell ref="A9:AB9"/>
    <mergeCell ref="A10:AB10"/>
    <mergeCell ref="A11:AB11"/>
    <mergeCell ref="CO22:DF22"/>
    <mergeCell ref="AC25:AH25"/>
    <mergeCell ref="AI25:AY25"/>
    <mergeCell ref="AZ25:BV25"/>
    <mergeCell ref="BW25:CN25"/>
    <mergeCell ref="CO25:DF25"/>
    <mergeCell ref="AC22:AH22"/>
    <mergeCell ref="CO20:DF20"/>
    <mergeCell ref="AC21:AH21"/>
    <mergeCell ref="AI21:AY21"/>
    <mergeCell ref="AZ21:BV21"/>
    <mergeCell ref="BW21:CN21"/>
    <mergeCell ref="CO21:DF21"/>
    <mergeCell ref="AC20:AH20"/>
    <mergeCell ref="BW10:CN10"/>
    <mergeCell ref="BW12:CN12"/>
    <mergeCell ref="AI22:AY22"/>
    <mergeCell ref="A24:AB24"/>
    <mergeCell ref="AZ22:BV22"/>
    <mergeCell ref="BW22:CN22"/>
    <mergeCell ref="A12:AB12"/>
    <mergeCell ref="A13:AB13"/>
    <mergeCell ref="A14:AB14"/>
    <mergeCell ref="A15:AB15"/>
    <mergeCell ref="CO5:DF5"/>
    <mergeCell ref="AZ6:BV7"/>
    <mergeCell ref="BW6:CN7"/>
    <mergeCell ref="CO6:DF7"/>
    <mergeCell ref="AZ5:BV5"/>
    <mergeCell ref="BW5:CN5"/>
    <mergeCell ref="AZ4:BV4"/>
    <mergeCell ref="BW4:CN4"/>
    <mergeCell ref="CO4:DF4"/>
    <mergeCell ref="AZ3:BV3"/>
    <mergeCell ref="A7:AB7"/>
    <mergeCell ref="CO10:DF10"/>
    <mergeCell ref="AC8:AH9"/>
    <mergeCell ref="AC10:AH10"/>
    <mergeCell ref="AI10:AY10"/>
    <mergeCell ref="AZ10:BV10"/>
    <mergeCell ref="AZ8:BV9"/>
    <mergeCell ref="BW8:CN9"/>
    <mergeCell ref="AI6:AY7"/>
    <mergeCell ref="AI8:AY9"/>
    <mergeCell ref="A3:AB3"/>
    <mergeCell ref="A4:AB4"/>
    <mergeCell ref="A5:AB5"/>
    <mergeCell ref="A6:AB6"/>
    <mergeCell ref="CO8:DF9"/>
    <mergeCell ref="AC6:AH7"/>
    <mergeCell ref="AC3:AH3"/>
    <mergeCell ref="AC4:AH4"/>
    <mergeCell ref="AC5:AH5"/>
    <mergeCell ref="AI3:AY3"/>
    <mergeCell ref="AI4:AY4"/>
    <mergeCell ref="AI5:AY5"/>
    <mergeCell ref="BW3:CN3"/>
    <mergeCell ref="CO3:DF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AC13:AH13"/>
    <mergeCell ref="AI13:AY13"/>
    <mergeCell ref="AZ13:BV13"/>
    <mergeCell ref="BW15:CN15"/>
    <mergeCell ref="BW13:CN13"/>
    <mergeCell ref="AC14:AH14"/>
    <mergeCell ref="AI14:AY14"/>
    <mergeCell ref="AZ14:BV14"/>
    <mergeCell ref="AC15:AH15"/>
    <mergeCell ref="CO13:DF13"/>
    <mergeCell ref="BW14:CN14"/>
    <mergeCell ref="CO14:DF14"/>
    <mergeCell ref="BW16:CN16"/>
    <mergeCell ref="CO16:DF16"/>
    <mergeCell ref="CO15:DF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18:AH18"/>
    <mergeCell ref="AI18:AY18"/>
    <mergeCell ref="AZ18:BV18"/>
    <mergeCell ref="CO17:DF17"/>
    <mergeCell ref="BW18:CN18"/>
    <mergeCell ref="CO18:DF18"/>
    <mergeCell ref="BW19:CN19"/>
    <mergeCell ref="CO19:DF19"/>
    <mergeCell ref="BW26:CN26"/>
    <mergeCell ref="AI19:AY19"/>
    <mergeCell ref="AZ19:BV19"/>
    <mergeCell ref="BW17:CN17"/>
    <mergeCell ref="AI20:AY20"/>
    <mergeCell ref="AZ20:BV20"/>
    <mergeCell ref="BW20:CN20"/>
    <mergeCell ref="CO26:DF26"/>
    <mergeCell ref="AC19:AH19"/>
    <mergeCell ref="AC23:AH24"/>
    <mergeCell ref="AI23:AY24"/>
    <mergeCell ref="AZ23:BV24"/>
    <mergeCell ref="BW23:CN24"/>
    <mergeCell ref="CO23:DF24"/>
    <mergeCell ref="AC26:AH26"/>
    <mergeCell ref="AI26:AY26"/>
    <mergeCell ref="AZ26:BV26"/>
    <mergeCell ref="AZ28:BV28"/>
    <mergeCell ref="AC29:AH29"/>
    <mergeCell ref="AI29:AY29"/>
    <mergeCell ref="AZ29:BV29"/>
    <mergeCell ref="CO30:DF30"/>
    <mergeCell ref="A30:AB30"/>
    <mergeCell ref="CO27:DF27"/>
    <mergeCell ref="BW28:CN28"/>
    <mergeCell ref="CO28:DF28"/>
    <mergeCell ref="CO29:DF29"/>
    <mergeCell ref="BW29:CN29"/>
    <mergeCell ref="BW27:CN27"/>
    <mergeCell ref="AC28:AH28"/>
    <mergeCell ref="AI28:AY28"/>
    <mergeCell ref="O33:AF33"/>
    <mergeCell ref="AK33:BH33"/>
    <mergeCell ref="A2:DF2"/>
    <mergeCell ref="BW31:CN31"/>
    <mergeCell ref="CO31:DF31"/>
    <mergeCell ref="AC31:AH31"/>
    <mergeCell ref="AI31:AY31"/>
    <mergeCell ref="AZ31:BV31"/>
    <mergeCell ref="AZ30:BV30"/>
    <mergeCell ref="BW30:CN3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2014-01-24T06:00:15Z</cp:lastPrinted>
  <dcterms:created xsi:type="dcterms:W3CDTF">2007-09-21T13:36:41Z</dcterms:created>
  <dcterms:modified xsi:type="dcterms:W3CDTF">2014-01-24T06:58:01Z</dcterms:modified>
  <cp:category/>
  <cp:version/>
  <cp:contentType/>
  <cp:contentStatus/>
</cp:coreProperties>
</file>