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65461" windowWidth="9900" windowHeight="11595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2'!$A$1:$H$106</definedName>
  </definedNames>
  <calcPr fullCalcOnLoad="1"/>
</workbook>
</file>

<file path=xl/sharedStrings.xml><?xml version="1.0" encoding="utf-8"?>
<sst xmlns="http://schemas.openxmlformats.org/spreadsheetml/2006/main" count="206" uniqueCount="181">
  <si>
    <t>№ п/п</t>
  </si>
  <si>
    <t>Наименование показателей</t>
  </si>
  <si>
    <t xml:space="preserve">Доходы, всего </t>
  </si>
  <si>
    <t>в том числе:</t>
  </si>
  <si>
    <t>1.</t>
  </si>
  <si>
    <t>2.</t>
  </si>
  <si>
    <t>из них</t>
  </si>
  <si>
    <t xml:space="preserve">Дотации на поддержку мер по обеспечению сбалансированности местных бюджетов </t>
  </si>
  <si>
    <t>3.</t>
  </si>
  <si>
    <t>4.</t>
  </si>
  <si>
    <t>Нецелевые остатки средств бюджетов на начало периода</t>
  </si>
  <si>
    <t>5.</t>
  </si>
  <si>
    <t xml:space="preserve">Получение бюджетных кредитов </t>
  </si>
  <si>
    <t>Расходы, всего</t>
  </si>
  <si>
    <t xml:space="preserve"> в том числе</t>
  </si>
  <si>
    <t>Первоочередные социально-значимые расходы, всего</t>
  </si>
  <si>
    <t>1.1.</t>
  </si>
  <si>
    <t>1.2.</t>
  </si>
  <si>
    <t>1.3.</t>
  </si>
  <si>
    <t>1.4.</t>
  </si>
  <si>
    <t>1.5.</t>
  </si>
  <si>
    <t>1.6.</t>
  </si>
  <si>
    <t xml:space="preserve">1.7. </t>
  </si>
  <si>
    <t>3.1.</t>
  </si>
  <si>
    <t>3.3.</t>
  </si>
  <si>
    <t>3.4.</t>
  </si>
  <si>
    <t>Руководитель финансового органа</t>
  </si>
  <si>
    <t>6.</t>
  </si>
  <si>
    <t>Дотации на выравнивание бюджетной обеспеченности поселений</t>
  </si>
  <si>
    <t>(без учета целевых межбюджетных трансфертов из других бюджетов бюджетной системы)</t>
  </si>
  <si>
    <t>Иные нецелевые ресурсы (расшифровать)</t>
  </si>
  <si>
    <t>тыс.рублей.</t>
  </si>
  <si>
    <t xml:space="preserve">Налоговые и неналоговые доходы </t>
  </si>
  <si>
    <t>Форма для заполнения поселениями</t>
  </si>
  <si>
    <t>Приложение 2</t>
  </si>
  <si>
    <t xml:space="preserve">1.8. </t>
  </si>
  <si>
    <t>1.9.</t>
  </si>
  <si>
    <t>Ожидаемое исполнение текущего месяца</t>
  </si>
  <si>
    <t>Дотации всего, в том числе:</t>
  </si>
  <si>
    <t>Получение  кредитов кредитных организаций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</si>
  <si>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</si>
  <si>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</si>
  <si>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</si>
  <si>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</si>
  <si>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</si>
  <si>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</si>
  <si>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</si>
  <si>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Расходы на софинансирование ФСР всего, в том числе:</t>
  </si>
  <si>
    <t>2.1</t>
  </si>
  <si>
    <t xml:space="preserve"> - капитальный ремонт</t>
  </si>
  <si>
    <t>2.2</t>
  </si>
  <si>
    <t xml:space="preserve"> - капитальное строительство </t>
  </si>
  <si>
    <t>2.3</t>
  </si>
  <si>
    <t xml:space="preserve"> - приобретение оборудования</t>
  </si>
  <si>
    <t>2.4</t>
  </si>
  <si>
    <t xml:space="preserve"> - иные расходы</t>
  </si>
  <si>
    <t>Капитальные расходы (без учета расходов на софинансирование ФCР) всего, в том числе:</t>
  </si>
  <si>
    <t xml:space="preserve">капитальный ремонт </t>
  </si>
  <si>
    <t>3.2.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</si>
  <si>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</si>
  <si>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</si>
  <si>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</si>
  <si>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Иные расходы всего, в том числе:</t>
  </si>
  <si>
    <t>4.1.</t>
  </si>
  <si>
    <t>- текущий ремонт</t>
  </si>
  <si>
    <t>4.2.</t>
  </si>
  <si>
    <t>- благоустройство территорий муниципальных образований</t>
  </si>
  <si>
    <t>4.3.</t>
  </si>
  <si>
    <t>- содержание дорог</t>
  </si>
  <si>
    <t>4.4.</t>
  </si>
  <si>
    <t>- уплата налогов и сборов</t>
  </si>
  <si>
    <t>4.5.</t>
  </si>
  <si>
    <t>- проведение выборов</t>
  </si>
  <si>
    <t>4.6.</t>
  </si>
  <si>
    <t>- исполнение судебных актов по искам</t>
  </si>
  <si>
    <t>4.7.</t>
  </si>
  <si>
    <t>4.8.</t>
  </si>
  <si>
    <t>4.9.</t>
  </si>
  <si>
    <t>- резервный фонд</t>
  </si>
  <si>
    <t>4.10.</t>
  </si>
  <si>
    <t>- возврат бюджетных кредитов</t>
  </si>
  <si>
    <t>4.11.</t>
  </si>
  <si>
    <t xml:space="preserve"> - возврат кредитов кредитных организаций</t>
  </si>
  <si>
    <t>4.12.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</si>
  <si>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</si>
  <si>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- прочие (расшифровать)</t>
  </si>
  <si>
    <t xml:space="preserve">Дефицит, профицит </t>
  </si>
  <si>
    <t>_____________________</t>
  </si>
  <si>
    <t xml:space="preserve">Гл. бухгалтер </t>
  </si>
  <si>
    <t>____________________</t>
  </si>
  <si>
    <t xml:space="preserve"> за счет субвенции областного бюджета</t>
  </si>
  <si>
    <t>за счет собственных средств муниципальных районов</t>
  </si>
  <si>
    <t xml:space="preserve"> за счет средств областного бюджета</t>
  </si>
  <si>
    <t xml:space="preserve"> за счет собственных средств муниципальных районов</t>
  </si>
  <si>
    <t>1.1.1.</t>
  </si>
  <si>
    <t>1.1.2.</t>
  </si>
  <si>
    <t>1.2.1.</t>
  </si>
  <si>
    <t>в том числе бюджетные и автономные учреждения</t>
  </si>
  <si>
    <t>1.3.1.</t>
  </si>
  <si>
    <t>1.4.1.</t>
  </si>
  <si>
    <t>1.5.1.</t>
  </si>
  <si>
    <t>1.6.1.</t>
  </si>
  <si>
    <t>1.7.1.</t>
  </si>
  <si>
    <t>1.8.1.</t>
  </si>
  <si>
    <t>3.1.1.</t>
  </si>
  <si>
    <t>3.2.1.</t>
  </si>
  <si>
    <t>3.3.1.</t>
  </si>
  <si>
    <t>3.4.1.</t>
  </si>
  <si>
    <t>4.1.1.</t>
  </si>
  <si>
    <t>4.4.1</t>
  </si>
  <si>
    <t>4.6.1.</t>
  </si>
  <si>
    <t xml:space="preserve"> - прочие выплаты работникам</t>
  </si>
  <si>
    <t>4.7.1.</t>
  </si>
  <si>
    <t>4.12.1.</t>
  </si>
  <si>
    <t>в том числе работникам бюджетных и автономных учреждений</t>
  </si>
  <si>
    <t>Контрольные соотношения</t>
  </si>
  <si>
    <t>1.=1.1.+1.2.+1.3.+1.4.+1.5.+1.6.+1.7.+1.8.+1.9.</t>
  </si>
  <si>
    <t>1.2.&gt;=1.2.1.</t>
  </si>
  <si>
    <t>1.3.&gt;=1.3.1.</t>
  </si>
  <si>
    <t>1.4.&gt;=1.4.1.</t>
  </si>
  <si>
    <t>1.5.&gt;=1.5.1.</t>
  </si>
  <si>
    <t>1.6.&gt;=1.6.1.</t>
  </si>
  <si>
    <t>1.7.&gt;=1.7.1.</t>
  </si>
  <si>
    <t>1.8.&gt;=1.8.1.</t>
  </si>
  <si>
    <t>3.1.&gt;=3.1.1.</t>
  </si>
  <si>
    <t>3.2.&gt;=3.2.1.</t>
  </si>
  <si>
    <t>3.3.&gt;=3.3.1.</t>
  </si>
  <si>
    <t>3.4.&gt;=3.4.1.</t>
  </si>
  <si>
    <t>4.1.&gt;=4.1.1.</t>
  </si>
  <si>
    <t>4.4.&gt;=4.4.1.</t>
  </si>
  <si>
    <t>4.6.&gt;=4.6.1.</t>
  </si>
  <si>
    <t>4.7.&gt;=4.7.1.</t>
  </si>
  <si>
    <t>4.12.&gt;=4.12.1.</t>
  </si>
  <si>
    <t>4.12.1. - по направлениям расходования средств не расшифровывать</t>
  </si>
  <si>
    <t xml:space="preserve">СПРАВОЧНО: безвозмездные перечисления государственным
и муниципальным организациям (КОСГУ 241)    </t>
  </si>
  <si>
    <t>1+2+3+4+5+6</t>
  </si>
  <si>
    <t xml:space="preserve"> - коммунальные услуги (в том числе уличное освещение)</t>
  </si>
  <si>
    <t xml:space="preserve"> - заработная плата с начислениями, всего</t>
  </si>
  <si>
    <t>в том числе работникам:</t>
  </si>
  <si>
    <t>1.1.3.</t>
  </si>
  <si>
    <t xml:space="preserve">аппарата управления </t>
  </si>
  <si>
    <t xml:space="preserve"> бюджетных и автономных учреждений </t>
  </si>
  <si>
    <t>казенных учреждений</t>
  </si>
  <si>
    <t>1.1.&gt;=1.1.1.+1.1.2.+1.1.3.</t>
  </si>
  <si>
    <t>2=2.1.+2.2.+2.3.+2.4.</t>
  </si>
  <si>
    <t>2.1.1.</t>
  </si>
  <si>
    <t>2.2.1.</t>
  </si>
  <si>
    <t>2.3.1</t>
  </si>
  <si>
    <t>2.4.1</t>
  </si>
  <si>
    <t>2.1.&gt;=2.1.1</t>
  </si>
  <si>
    <t>2.2.&gt;=2.2.1</t>
  </si>
  <si>
    <t>2.3.&gt;=2.3.1</t>
  </si>
  <si>
    <t>2.4.&gt;=2.4.1</t>
  </si>
  <si>
    <t>3=3.1.+3.2.+3.3.+3.4.</t>
  </si>
  <si>
    <t>4.2.1</t>
  </si>
  <si>
    <t>4.2.&gt;=4.2.1.</t>
  </si>
  <si>
    <t>5&gt;=1.1.2.+1.2.1.+1.3.1.+1.4.1.+1.5.1.+1.6.1.+1.7.1.+1.8.1.+2.1.1.+2.2.1+2.3.1+2.4.1+3.1.1+3.2.1+3.3.1+3.4.1+4.1.1.+4.2.1+4.4.1.+4.6.1.+4.7.1.+4.12.1.</t>
  </si>
  <si>
    <t>4=4.1.+4.2.+4.3.+4.4.+4.5.+4.6.+4.7.+4.8.+4.9.+4.10.+4.11.+4.12.</t>
  </si>
  <si>
    <t xml:space="preserve">Оценка ожидаемого исполнения бюджета  Кутейниковского сельского поселения, входящего </t>
  </si>
  <si>
    <t>в состав Родионово-Несветайского района</t>
  </si>
  <si>
    <t>исполнитель  тел 26-7-23</t>
  </si>
  <si>
    <t>транспортные услуги</t>
  </si>
  <si>
    <t>работы, услуги по содержанию имущества</t>
  </si>
  <si>
    <t>прочие работы, услуги</t>
  </si>
  <si>
    <t>статистика</t>
  </si>
  <si>
    <t>периодическая печать и издательства</t>
  </si>
  <si>
    <t>физическая культура и спорт</t>
  </si>
  <si>
    <t>безвозмездные перечисления организациям</t>
  </si>
  <si>
    <t>прочие расходы</t>
  </si>
  <si>
    <t>увеличение стоимости материальных активов</t>
  </si>
  <si>
    <t>арендная плата за пользование имуществом</t>
  </si>
  <si>
    <t xml:space="preserve">справочно: на повышение заработной платы  работников учреждений культуры в соответствии с Указами Президента РФ от 7.05.2012 № 597 и от 1.06.2012 № 761 </t>
  </si>
  <si>
    <t>1.1.4.</t>
  </si>
  <si>
    <t>Будченко А.Н.</t>
  </si>
  <si>
    <t>Жмурко Е.В.</t>
  </si>
  <si>
    <t>Курдова О.В.</t>
  </si>
  <si>
    <t>Фактическое исполнение за 2016 год</t>
  </si>
  <si>
    <t>2017 год</t>
  </si>
  <si>
    <r>
      <t xml:space="preserve">Годовой план 
на 01.05.2017
</t>
    </r>
    <r>
      <rPr>
        <sz val="12"/>
        <rFont val="Times New Roman"/>
        <family val="1"/>
      </rPr>
      <t>(текущего месяца)</t>
    </r>
  </si>
  <si>
    <r>
      <t xml:space="preserve">Фактическое исполнение 
на 01.05.2017
</t>
    </r>
    <r>
      <rPr>
        <sz val="12"/>
        <rFont val="Times New Roman"/>
        <family val="1"/>
      </rPr>
      <t>(текущего месяца)</t>
    </r>
  </si>
  <si>
    <r>
      <t xml:space="preserve">Кассовый план на май месяц </t>
    </r>
    <r>
      <rPr>
        <sz val="12"/>
        <rFont val="Times New Roman"/>
        <family val="1"/>
      </rPr>
      <t>(текущий)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</si>
</sst>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</numFmts>
  <fonts count="37">
    <font>
      <sz val="10"/>
      <name val="Arial Cyr"/>
      <family val="0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center" vertical="top"/>
    </xf>
    <xf numFmtId="164" fontId="2" fillId="24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164" fontId="5" fillId="20" borderId="11" xfId="0" applyNumberFormat="1" applyFont="1" applyFill="1" applyBorder="1" applyAlignment="1">
      <alignment horizontal="center" vertical="top" wrapText="1"/>
    </xf>
    <xf numFmtId="0" fontId="5" fillId="20" borderId="0" xfId="0" applyFont="1" applyFill="1" applyAlignment="1">
      <alignment vertical="top"/>
    </xf>
    <xf numFmtId="164" fontId="6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center" vertical="top"/>
    </xf>
    <xf numFmtId="0" fontId="2" fillId="20" borderId="12" xfId="0" applyFont="1" applyFill="1" applyBorder="1" applyAlignment="1">
      <alignment horizontal="left" vertical="top" wrapText="1"/>
    </xf>
    <xf numFmtId="164" fontId="2" fillId="20" borderId="12" xfId="0" applyNumberFormat="1" applyFont="1" applyFill="1" applyBorder="1" applyAlignment="1">
      <alignment horizontal="center" vertical="top"/>
    </xf>
    <xf numFmtId="0" fontId="2" fillId="20" borderId="0" xfId="0" applyFont="1" applyFill="1" applyAlignment="1">
      <alignment vertical="top"/>
    </xf>
    <xf numFmtId="0" fontId="2" fillId="24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5" fillId="20" borderId="12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vertical="top"/>
    </xf>
    <xf numFmtId="164" fontId="5" fillId="20" borderId="12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vertical="top" wrapText="1"/>
    </xf>
    <xf numFmtId="0" fontId="5" fillId="20" borderId="0" xfId="0" applyFont="1" applyFill="1" applyAlignment="1">
      <alignment horizontal="left" vertical="top"/>
    </xf>
    <xf numFmtId="164" fontId="2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right" vertical="top" wrapText="1" indent="1"/>
    </xf>
    <xf numFmtId="0" fontId="13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left" vertical="top" wrapText="1"/>
    </xf>
    <xf numFmtId="49" fontId="10" fillId="20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49" fontId="10" fillId="0" borderId="12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6" fillId="2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2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right" vertical="top" wrapText="1"/>
    </xf>
    <xf numFmtId="0" fontId="15" fillId="24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7" fillId="2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6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right" vertical="top" wrapText="1" indent="1"/>
    </xf>
    <xf numFmtId="0" fontId="18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/>
    </xf>
    <xf numFmtId="164" fontId="2" fillId="24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 applyProtection="1">
      <alignment horizontal="right" vertical="top" wrapText="1" indent="1"/>
      <protection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20" borderId="13" xfId="0" applyFont="1" applyFill="1" applyBorder="1" applyAlignment="1">
      <alignment horizontal="center" vertical="top" wrapText="1"/>
    </xf>
    <xf numFmtId="0" fontId="10" fillId="20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horizontal="center" vertical="top" wrapText="1"/>
    </xf>
    <xf numFmtId="0" fontId="5" fillId="20" borderId="11" xfId="0" applyFont="1" applyFill="1" applyBorder="1" applyAlignment="1">
      <alignment horizontal="center" vertical="top" wrapText="1"/>
    </xf>
    <xf numFmtId="164" fontId="9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Alignment="1" applyProtection="1">
      <alignment horizontal="center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tabSelected="1" view="pageBreakPreview" zoomScale="75" zoomScaleSheetLayoutView="75" zoomScalePageLayoutView="0" workbookViewId="0" topLeftCell="A1">
      <pane xSplit="5550" topLeftCell="D1" activePane="topRight" state="split"/>
      <selection pane="topLeft" activeCell="B91" sqref="B91"/>
      <selection pane="topRight" activeCell="G37" sqref="G37"/>
    </sheetView>
  </sheetViews>
  <sheetFormatPr defaultColWidth="9.00390625" defaultRowHeight="12.75"/>
  <cols>
    <col min="1" max="1" width="6.125" style="1" customWidth="1"/>
    <col min="2" max="2" width="66.00390625" style="1" customWidth="1"/>
    <col min="3" max="3" width="25.125" style="48" customWidth="1"/>
    <col min="4" max="5" width="19.125" style="8" customWidth="1"/>
    <col min="6" max="6" width="19.125" style="4" customWidth="1"/>
    <col min="7" max="8" width="19.125" style="1" customWidth="1"/>
    <col min="9" max="16384" width="9.125" style="1" customWidth="1"/>
  </cols>
  <sheetData>
    <row r="1" spans="5:8" ht="23.25" customHeight="1">
      <c r="E1" s="88" t="s">
        <v>33</v>
      </c>
      <c r="F1" s="88"/>
      <c r="G1" s="88"/>
      <c r="H1" s="88"/>
    </row>
    <row r="2" spans="6:8" ht="15.75">
      <c r="F2" s="89" t="s">
        <v>34</v>
      </c>
      <c r="G2" s="89"/>
      <c r="H2" s="89"/>
    </row>
    <row r="3" ht="7.5" customHeight="1">
      <c r="G3" s="9"/>
    </row>
    <row r="4" spans="1:8" ht="25.5" customHeight="1">
      <c r="A4" s="90" t="s">
        <v>158</v>
      </c>
      <c r="B4" s="90"/>
      <c r="C4" s="90"/>
      <c r="D4" s="90"/>
      <c r="E4" s="90"/>
      <c r="F4" s="90"/>
      <c r="G4" s="90"/>
      <c r="H4" s="90"/>
    </row>
    <row r="5" spans="1:8" ht="23.25" customHeight="1">
      <c r="A5" s="90" t="s">
        <v>159</v>
      </c>
      <c r="B5" s="90"/>
      <c r="C5" s="90"/>
      <c r="D5" s="90"/>
      <c r="E5" s="90"/>
      <c r="F5" s="90"/>
      <c r="G5" s="90"/>
      <c r="H5" s="90"/>
    </row>
    <row r="6" spans="1:8" ht="12.75" customHeight="1">
      <c r="A6" s="92"/>
      <c r="B6" s="92"/>
      <c r="C6" s="92"/>
      <c r="D6" s="92"/>
      <c r="E6" s="92"/>
      <c r="F6" s="92"/>
      <c r="G6" s="92"/>
      <c r="H6" s="92"/>
    </row>
    <row r="7" spans="1:8" ht="19.5" customHeight="1">
      <c r="A7" s="91" t="s">
        <v>29</v>
      </c>
      <c r="B7" s="91"/>
      <c r="C7" s="91"/>
      <c r="D7" s="91"/>
      <c r="E7" s="91"/>
      <c r="F7" s="91"/>
      <c r="G7" s="91"/>
      <c r="H7" s="91"/>
    </row>
    <row r="8" spans="2:8" ht="15.75">
      <c r="B8" s="2"/>
      <c r="C8" s="49"/>
      <c r="D8" s="2"/>
      <c r="E8" s="2"/>
      <c r="G8" s="5"/>
      <c r="H8" s="5" t="s">
        <v>31</v>
      </c>
    </row>
    <row r="9" spans="1:8" ht="17.25" customHeight="1">
      <c r="A9" s="73" t="s">
        <v>0</v>
      </c>
      <c r="B9" s="73" t="s">
        <v>1</v>
      </c>
      <c r="C9" s="79" t="s">
        <v>115</v>
      </c>
      <c r="D9" s="73" t="s">
        <v>176</v>
      </c>
      <c r="E9" s="74" t="s">
        <v>177</v>
      </c>
      <c r="F9" s="74"/>
      <c r="G9" s="74"/>
      <c r="H9" s="74"/>
    </row>
    <row r="10" spans="1:8" ht="41.25" customHeight="1">
      <c r="A10" s="73"/>
      <c r="B10" s="73"/>
      <c r="C10" s="80"/>
      <c r="D10" s="73"/>
      <c r="E10" s="73" t="s">
        <v>178</v>
      </c>
      <c r="F10" s="75" t="s">
        <v>179</v>
      </c>
      <c r="G10" s="75" t="s">
        <v>180</v>
      </c>
      <c r="H10" s="75" t="s">
        <v>37</v>
      </c>
    </row>
    <row r="11" spans="1:8" ht="38.25" customHeight="1">
      <c r="A11" s="73"/>
      <c r="B11" s="73"/>
      <c r="C11" s="81"/>
      <c r="D11" s="73"/>
      <c r="E11" s="73"/>
      <c r="F11" s="76"/>
      <c r="G11" s="75"/>
      <c r="H11" s="75"/>
    </row>
    <row r="12" spans="1:8" s="10" customFormat="1" ht="15.75" customHeight="1">
      <c r="A12" s="7">
        <v>1</v>
      </c>
      <c r="B12" s="7">
        <v>2</v>
      </c>
      <c r="C12" s="50"/>
      <c r="D12" s="7">
        <v>3</v>
      </c>
      <c r="E12" s="7">
        <v>4</v>
      </c>
      <c r="F12" s="34">
        <v>5</v>
      </c>
      <c r="G12" s="7">
        <v>6</v>
      </c>
      <c r="H12" s="7">
        <v>7</v>
      </c>
    </row>
    <row r="13" spans="1:8" s="12" customFormat="1" ht="15.75" customHeight="1">
      <c r="A13" s="87" t="s">
        <v>2</v>
      </c>
      <c r="B13" s="87"/>
      <c r="C13" s="51" t="s">
        <v>135</v>
      </c>
      <c r="D13" s="11">
        <f>D15+D16+D24+D25+D26+D27</f>
        <v>9527.1</v>
      </c>
      <c r="E13" s="11">
        <f>E15+E16+E24+E25+E26+E27</f>
        <v>7453</v>
      </c>
      <c r="F13" s="11">
        <f>F15+F16+F24+F25+F26+F27</f>
        <v>1260</v>
      </c>
      <c r="G13" s="11">
        <f>G15+G16+G24+G25+G26+G27</f>
        <v>366</v>
      </c>
      <c r="H13" s="11">
        <f>H15+H16+H24+H25+H26+H27</f>
        <v>366</v>
      </c>
    </row>
    <row r="14" spans="1:8" ht="14.25" customHeight="1">
      <c r="A14" s="82" t="s">
        <v>3</v>
      </c>
      <c r="B14" s="82"/>
      <c r="C14" s="52"/>
      <c r="D14" s="14"/>
      <c r="E14" s="13"/>
      <c r="F14" s="14"/>
      <c r="G14" s="15"/>
      <c r="H14" s="15"/>
    </row>
    <row r="15" spans="1:8" ht="15.75">
      <c r="A15" s="16" t="s">
        <v>4</v>
      </c>
      <c r="B15" s="17" t="s">
        <v>32</v>
      </c>
      <c r="C15" s="53"/>
      <c r="D15" s="18">
        <v>7860.2</v>
      </c>
      <c r="E15" s="18">
        <v>7059.1</v>
      </c>
      <c r="F15" s="18">
        <v>866.1</v>
      </c>
      <c r="G15" s="18">
        <v>350</v>
      </c>
      <c r="H15" s="18">
        <v>350</v>
      </c>
    </row>
    <row r="16" spans="1:8" s="21" customFormat="1" ht="15.75">
      <c r="A16" s="83" t="s">
        <v>5</v>
      </c>
      <c r="B16" s="19" t="s">
        <v>38</v>
      </c>
      <c r="C16" s="54"/>
      <c r="D16" s="20">
        <f>D18+D21</f>
        <v>1244.4</v>
      </c>
      <c r="E16" s="20">
        <f>E18+E21</f>
        <v>0</v>
      </c>
      <c r="F16" s="20">
        <f>F18+F21</f>
        <v>0</v>
      </c>
      <c r="G16" s="20">
        <f>G18+G21</f>
        <v>0</v>
      </c>
      <c r="H16" s="20">
        <f>H18+H21</f>
        <v>0</v>
      </c>
    </row>
    <row r="17" spans="1:8" ht="12.75" customHeight="1">
      <c r="A17" s="83"/>
      <c r="B17" s="33" t="s">
        <v>6</v>
      </c>
      <c r="C17" s="52"/>
      <c r="D17" s="18"/>
      <c r="E17" s="33"/>
      <c r="F17" s="18"/>
      <c r="G17" s="18"/>
      <c r="H17" s="18"/>
    </row>
    <row r="18" spans="1:8" s="21" customFormat="1" ht="16.5" customHeight="1">
      <c r="A18" s="83"/>
      <c r="B18" s="19" t="s">
        <v>28</v>
      </c>
      <c r="C18" s="54"/>
      <c r="D18" s="20">
        <f>D19+D20</f>
        <v>1244.4</v>
      </c>
      <c r="E18" s="20">
        <f>E19+E20</f>
        <v>0</v>
      </c>
      <c r="F18" s="20">
        <f>F19+F20</f>
        <v>0</v>
      </c>
      <c r="G18" s="20">
        <f>G19+G20</f>
        <v>0</v>
      </c>
      <c r="H18" s="20">
        <f>H19+H20</f>
        <v>0</v>
      </c>
    </row>
    <row r="19" spans="1:8" ht="16.5" customHeight="1">
      <c r="A19" s="83"/>
      <c r="B19" s="30" t="s">
        <v>90</v>
      </c>
      <c r="C19" s="55"/>
      <c r="D19" s="18">
        <v>1244.4</v>
      </c>
      <c r="E19" s="18">
        <v>0</v>
      </c>
      <c r="F19" s="18">
        <v>0</v>
      </c>
      <c r="G19" s="18">
        <v>0</v>
      </c>
      <c r="H19" s="18">
        <v>0</v>
      </c>
    </row>
    <row r="20" spans="1:8" ht="18" customHeight="1">
      <c r="A20" s="83"/>
      <c r="B20" s="30" t="s">
        <v>91</v>
      </c>
      <c r="C20" s="55"/>
      <c r="D20" s="18"/>
      <c r="E20" s="18"/>
      <c r="F20" s="18"/>
      <c r="G20" s="18"/>
      <c r="H20" s="18"/>
    </row>
    <row r="21" spans="1:8" s="21" customFormat="1" ht="32.25" customHeight="1">
      <c r="A21" s="83"/>
      <c r="B21" s="19" t="s">
        <v>7</v>
      </c>
      <c r="C21" s="54"/>
      <c r="D21" s="20">
        <v>0</v>
      </c>
      <c r="E21" s="20">
        <f>E22+E23</f>
        <v>0</v>
      </c>
      <c r="F21" s="20">
        <v>0</v>
      </c>
      <c r="G21" s="20">
        <f>G22+G23</f>
        <v>0</v>
      </c>
      <c r="H21" s="20">
        <f>H22+H23</f>
        <v>0</v>
      </c>
    </row>
    <row r="22" spans="1:8" ht="16.5" customHeight="1">
      <c r="A22" s="16"/>
      <c r="B22" s="30" t="s">
        <v>92</v>
      </c>
      <c r="C22" s="55"/>
      <c r="D22" s="18">
        <v>0</v>
      </c>
      <c r="E22" s="18">
        <v>0</v>
      </c>
      <c r="F22" s="18">
        <v>0</v>
      </c>
      <c r="G22" s="18">
        <v>0</v>
      </c>
      <c r="H22" s="18">
        <v>0</v>
      </c>
    </row>
    <row r="23" spans="1:8" ht="18" customHeight="1">
      <c r="A23" s="16"/>
      <c r="B23" s="30" t="s">
        <v>93</v>
      </c>
      <c r="C23" s="55"/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ht="15.75">
      <c r="A24" s="16" t="s">
        <v>8</v>
      </c>
      <c r="B24" s="22" t="s">
        <v>10</v>
      </c>
      <c r="C24" s="56"/>
      <c r="D24" s="18">
        <v>422.5</v>
      </c>
      <c r="E24" s="18">
        <v>393.9</v>
      </c>
      <c r="F24" s="18">
        <v>393.9</v>
      </c>
      <c r="G24" s="18">
        <v>16</v>
      </c>
      <c r="H24" s="18">
        <v>16</v>
      </c>
    </row>
    <row r="25" spans="1:8" ht="15.75">
      <c r="A25" s="16" t="s">
        <v>9</v>
      </c>
      <c r="B25" s="23" t="s">
        <v>12</v>
      </c>
      <c r="C25" s="57"/>
      <c r="D25" s="18">
        <v>0</v>
      </c>
      <c r="E25" s="18">
        <v>0</v>
      </c>
      <c r="F25" s="18">
        <v>0</v>
      </c>
      <c r="G25" s="18">
        <v>0</v>
      </c>
      <c r="H25" s="18">
        <v>0</v>
      </c>
    </row>
    <row r="26" spans="1:8" ht="18" customHeight="1">
      <c r="A26" s="16" t="s">
        <v>11</v>
      </c>
      <c r="B26" s="23" t="s">
        <v>39</v>
      </c>
      <c r="C26" s="57"/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1:8" ht="15.75">
      <c r="A27" s="16" t="s">
        <v>27</v>
      </c>
      <c r="B27" s="23" t="s">
        <v>30</v>
      </c>
      <c r="C27" s="57"/>
      <c r="D27" s="18">
        <v>0</v>
      </c>
      <c r="E27" s="18">
        <v>0</v>
      </c>
      <c r="F27" s="18">
        <v>0</v>
      </c>
      <c r="G27" s="18">
        <v>0</v>
      </c>
      <c r="H27" s="18">
        <v>0</v>
      </c>
    </row>
    <row r="28" spans="1:8" s="12" customFormat="1" ht="15.75" customHeight="1">
      <c r="A28" s="86" t="s">
        <v>13</v>
      </c>
      <c r="B28" s="86"/>
      <c r="C28" s="58"/>
      <c r="D28" s="24">
        <f>D30+D53+D62+D71</f>
        <v>9133.35</v>
      </c>
      <c r="E28" s="24">
        <f>E30+E53+E62+E71</f>
        <v>7453.000000000001</v>
      </c>
      <c r="F28" s="24">
        <f>F30+F53+F62+F71</f>
        <v>1243.9999999999998</v>
      </c>
      <c r="G28" s="24">
        <f>G30+G53+G62+G71</f>
        <v>360.8</v>
      </c>
      <c r="H28" s="24">
        <f>H30+H53+H62+H71</f>
        <v>360.8</v>
      </c>
    </row>
    <row r="29" spans="1:8" s="6" customFormat="1" ht="13.5" customHeight="1">
      <c r="A29" s="85" t="s">
        <v>14</v>
      </c>
      <c r="B29" s="85"/>
      <c r="C29" s="59"/>
      <c r="D29" s="26"/>
      <c r="E29" s="25"/>
      <c r="F29" s="26"/>
      <c r="G29" s="27"/>
      <c r="H29" s="27"/>
    </row>
    <row r="30" spans="1:8" s="12" customFormat="1" ht="31.5" customHeight="1">
      <c r="A30" s="84" t="s">
        <v>4</v>
      </c>
      <c r="B30" s="35" t="s">
        <v>15</v>
      </c>
      <c r="C30" s="60" t="s">
        <v>116</v>
      </c>
      <c r="D30" s="28">
        <f>D32+D38+D40+D42+D44+D46+D48+D50+D52</f>
        <v>5527.8</v>
      </c>
      <c r="E30" s="28">
        <f>E32+E38+E40+E48</f>
        <v>5584.900000000001</v>
      </c>
      <c r="F30" s="28">
        <f>F32+F38+F40+F42+F44+F46+F48+F50+F52</f>
        <v>1046.7999999999997</v>
      </c>
      <c r="G30" s="28">
        <f>G32+G38+G40+G42+G44+G46+G48+G50+G52</f>
        <v>356</v>
      </c>
      <c r="H30" s="28">
        <f>H32+H38+H40+H42+H44+H46+H48+H50+H52</f>
        <v>356</v>
      </c>
    </row>
    <row r="31" spans="1:8" ht="13.5" customHeight="1">
      <c r="A31" s="84"/>
      <c r="B31" s="36" t="s">
        <v>3</v>
      </c>
      <c r="C31" s="61"/>
      <c r="D31" s="18"/>
      <c r="E31" s="29"/>
      <c r="F31" s="18"/>
      <c r="G31" s="15"/>
      <c r="H31" s="15"/>
    </row>
    <row r="32" spans="1:8" ht="24" customHeight="1">
      <c r="A32" s="37" t="s">
        <v>16</v>
      </c>
      <c r="B32" s="38" t="s">
        <v>137</v>
      </c>
      <c r="C32" s="61" t="s">
        <v>143</v>
      </c>
      <c r="D32" s="18">
        <f>D34+D35+D37</f>
        <v>4754.3</v>
      </c>
      <c r="E32" s="18">
        <f>E34+E35+E37</f>
        <v>4721.8</v>
      </c>
      <c r="F32" s="18">
        <f>F34+F35+F37</f>
        <v>923.6</v>
      </c>
      <c r="G32" s="18">
        <f>G34+G35+G37</f>
        <v>300</v>
      </c>
      <c r="H32" s="18">
        <f>H34+H35+H37</f>
        <v>300</v>
      </c>
    </row>
    <row r="33" spans="1:8" ht="15.75">
      <c r="A33" s="37"/>
      <c r="B33" s="38" t="s">
        <v>138</v>
      </c>
      <c r="C33" s="61"/>
      <c r="D33" s="18"/>
      <c r="E33" s="18"/>
      <c r="F33" s="18"/>
      <c r="G33" s="18"/>
      <c r="H33" s="18"/>
    </row>
    <row r="34" spans="1:8" ht="15.75">
      <c r="A34" s="37" t="s">
        <v>94</v>
      </c>
      <c r="B34" s="39" t="s">
        <v>140</v>
      </c>
      <c r="C34" s="62"/>
      <c r="D34" s="18">
        <v>2915</v>
      </c>
      <c r="E34" s="18">
        <v>2958.4</v>
      </c>
      <c r="F34" s="18">
        <v>614.1</v>
      </c>
      <c r="G34" s="18">
        <v>220</v>
      </c>
      <c r="H34" s="18">
        <v>220</v>
      </c>
    </row>
    <row r="35" spans="1:8" ht="15.75">
      <c r="A35" s="37" t="s">
        <v>95</v>
      </c>
      <c r="B35" s="39" t="s">
        <v>141</v>
      </c>
      <c r="C35" s="62"/>
      <c r="D35" s="18">
        <v>1839.3</v>
      </c>
      <c r="E35" s="18">
        <v>1763.4</v>
      </c>
      <c r="F35" s="18">
        <v>309.5</v>
      </c>
      <c r="G35" s="18">
        <v>80</v>
      </c>
      <c r="H35" s="18">
        <v>80</v>
      </c>
    </row>
    <row r="36" spans="1:8" ht="15.75">
      <c r="A36" s="37" t="s">
        <v>139</v>
      </c>
      <c r="B36" s="39" t="s">
        <v>142</v>
      </c>
      <c r="C36" s="62"/>
      <c r="D36" s="18"/>
      <c r="E36" s="18"/>
      <c r="F36" s="18"/>
      <c r="G36" s="18"/>
      <c r="H36" s="18"/>
    </row>
    <row r="37" spans="1:8" ht="47.25">
      <c r="A37" s="37" t="s">
        <v>172</v>
      </c>
      <c r="B37" s="72" t="s">
        <v>171</v>
      </c>
      <c r="C37" s="62"/>
      <c r="D37" s="18">
        <v>0</v>
      </c>
      <c r="E37" s="18">
        <v>0</v>
      </c>
      <c r="F37" s="18">
        <v>0</v>
      </c>
      <c r="G37" s="18">
        <v>0</v>
      </c>
      <c r="H37" s="18">
        <v>0</v>
      </c>
    </row>
    <row r="38" spans="1:8" ht="30.75" customHeight="1">
      <c r="A38" s="37" t="s">
        <v>17</v>
      </c>
      <c r="B38" s="38" t="s">
        <v>136</v>
      </c>
      <c r="C38" s="61" t="s">
        <v>117</v>
      </c>
      <c r="D38" s="18">
        <v>564.7</v>
      </c>
      <c r="E38" s="18">
        <v>648.1</v>
      </c>
      <c r="F38" s="18">
        <v>101.5</v>
      </c>
      <c r="G38" s="18">
        <v>40</v>
      </c>
      <c r="H38" s="18">
        <v>40</v>
      </c>
    </row>
    <row r="39" spans="1:8" ht="15.75">
      <c r="A39" s="37" t="s">
        <v>96</v>
      </c>
      <c r="B39" s="40" t="s">
        <v>97</v>
      </c>
      <c r="C39" s="61"/>
      <c r="D39" s="18">
        <v>224.8</v>
      </c>
      <c r="E39" s="18">
        <v>226.3</v>
      </c>
      <c r="F39" s="18">
        <v>23.3</v>
      </c>
      <c r="G39" s="18">
        <v>13</v>
      </c>
      <c r="H39" s="18">
        <v>13</v>
      </c>
    </row>
    <row r="40" spans="1:8" ht="21.75" customHeight="1">
      <c r="A40" s="37" t="s">
        <v>18</v>
      </c>
      <c r="B40" s="38" t="s">
        <v>40</v>
      </c>
      <c r="C40" s="61" t="s">
        <v>118</v>
      </c>
      <c r="D40" s="18">
        <v>70.7</v>
      </c>
      <c r="E40" s="18">
        <v>50</v>
      </c>
      <c r="F40" s="18">
        <v>9.1</v>
      </c>
      <c r="G40" s="18">
        <v>3</v>
      </c>
      <c r="H40" s="18">
        <v>3</v>
      </c>
    </row>
    <row r="41" spans="1:8" ht="15.75">
      <c r="A41" s="37" t="s">
        <v>98</v>
      </c>
      <c r="B41" s="40" t="s">
        <v>97</v>
      </c>
      <c r="C41" s="61"/>
      <c r="D41" s="18">
        <v>51.5</v>
      </c>
      <c r="E41" s="18">
        <v>20</v>
      </c>
      <c r="F41" s="18">
        <v>2.8</v>
      </c>
      <c r="G41" s="18">
        <v>1.5</v>
      </c>
      <c r="H41" s="18">
        <v>1.5</v>
      </c>
    </row>
    <row r="42" spans="1:8" ht="21.75" customHeight="1">
      <c r="A42" s="37" t="s">
        <v>19</v>
      </c>
      <c r="B42" s="38" t="s">
        <v>41</v>
      </c>
      <c r="C42" s="61" t="s">
        <v>119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</row>
    <row r="43" spans="1:8" ht="15.75">
      <c r="A43" s="37" t="s">
        <v>99</v>
      </c>
      <c r="B43" s="40" t="s">
        <v>97</v>
      </c>
      <c r="C43" s="61"/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1:8" ht="21" customHeight="1">
      <c r="A44" s="37" t="s">
        <v>20</v>
      </c>
      <c r="B44" s="38" t="s">
        <v>42</v>
      </c>
      <c r="C44" s="61" t="s">
        <v>120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</row>
    <row r="45" spans="1:8" s="21" customFormat="1" ht="15.75">
      <c r="A45" s="37" t="s">
        <v>100</v>
      </c>
      <c r="B45" s="40" t="s">
        <v>97</v>
      </c>
      <c r="C45" s="61"/>
      <c r="D45" s="18">
        <v>0</v>
      </c>
      <c r="E45" s="18">
        <v>0</v>
      </c>
      <c r="F45" s="18">
        <v>0</v>
      </c>
      <c r="G45" s="18">
        <v>0</v>
      </c>
      <c r="H45" s="18">
        <v>0</v>
      </c>
    </row>
    <row r="46" spans="1:8" s="6" customFormat="1" ht="27" customHeight="1">
      <c r="A46" s="37" t="s">
        <v>21</v>
      </c>
      <c r="B46" s="38" t="s">
        <v>43</v>
      </c>
      <c r="C46" s="61" t="s">
        <v>121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</row>
    <row r="47" spans="1:8" ht="15.75" customHeight="1">
      <c r="A47" s="37" t="s">
        <v>101</v>
      </c>
      <c r="B47" s="40" t="s">
        <v>97</v>
      </c>
      <c r="C47" s="61"/>
      <c r="D47" s="18">
        <v>0</v>
      </c>
      <c r="E47" s="18">
        <v>0</v>
      </c>
      <c r="F47" s="18">
        <v>0</v>
      </c>
      <c r="G47" s="18">
        <v>0</v>
      </c>
      <c r="H47" s="18">
        <v>0</v>
      </c>
    </row>
    <row r="48" spans="1:8" ht="20.25" customHeight="1">
      <c r="A48" s="37" t="s">
        <v>22</v>
      </c>
      <c r="B48" s="38" t="s">
        <v>44</v>
      </c>
      <c r="C48" s="61" t="s">
        <v>122</v>
      </c>
      <c r="D48" s="18">
        <v>138.1</v>
      </c>
      <c r="E48" s="18">
        <v>165</v>
      </c>
      <c r="F48" s="18">
        <v>12.6</v>
      </c>
      <c r="G48" s="18">
        <v>13</v>
      </c>
      <c r="H48" s="18">
        <v>13</v>
      </c>
    </row>
    <row r="49" spans="1:8" ht="15.75">
      <c r="A49" s="37" t="s">
        <v>102</v>
      </c>
      <c r="B49" s="40" t="s">
        <v>97</v>
      </c>
      <c r="C49" s="61"/>
      <c r="D49" s="18">
        <v>0</v>
      </c>
      <c r="E49" s="18">
        <v>0</v>
      </c>
      <c r="F49" s="18">
        <v>0</v>
      </c>
      <c r="G49" s="18">
        <v>0</v>
      </c>
      <c r="H49" s="18">
        <v>0</v>
      </c>
    </row>
    <row r="50" spans="1:8" s="21" customFormat="1" ht="18.75" customHeight="1">
      <c r="A50" s="37" t="s">
        <v>35</v>
      </c>
      <c r="B50" s="38" t="s">
        <v>45</v>
      </c>
      <c r="C50" s="61" t="s">
        <v>123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</row>
    <row r="51" spans="1:8" ht="18" customHeight="1">
      <c r="A51" s="37" t="s">
        <v>103</v>
      </c>
      <c r="B51" s="40" t="s">
        <v>97</v>
      </c>
      <c r="C51" s="61"/>
      <c r="D51" s="18">
        <v>0</v>
      </c>
      <c r="E51" s="18">
        <v>0</v>
      </c>
      <c r="F51" s="18">
        <v>0</v>
      </c>
      <c r="G51" s="18">
        <v>0</v>
      </c>
      <c r="H51" s="18">
        <v>0</v>
      </c>
    </row>
    <row r="52" spans="1:8" ht="15.75">
      <c r="A52" s="37" t="s">
        <v>36</v>
      </c>
      <c r="B52" s="38" t="s">
        <v>46</v>
      </c>
      <c r="C52" s="61"/>
      <c r="D52" s="18">
        <v>0</v>
      </c>
      <c r="E52" s="18">
        <v>0</v>
      </c>
      <c r="F52" s="18">
        <v>0</v>
      </c>
      <c r="G52" s="18">
        <v>0</v>
      </c>
      <c r="H52" s="18">
        <v>0</v>
      </c>
    </row>
    <row r="53" spans="1:8" ht="31.5" customHeight="1">
      <c r="A53" s="42" t="s">
        <v>5</v>
      </c>
      <c r="B53" s="35" t="s">
        <v>47</v>
      </c>
      <c r="C53" s="63" t="s">
        <v>144</v>
      </c>
      <c r="D53" s="28">
        <f>D54+D56+D58+D60</f>
        <v>131.1</v>
      </c>
      <c r="E53" s="28">
        <f>E54+E56+E58+E60</f>
        <v>144.6</v>
      </c>
      <c r="F53" s="28">
        <f>F54+F56+F58+F60</f>
        <v>0</v>
      </c>
      <c r="G53" s="28">
        <f>G54+G56+G58+G60</f>
        <v>0</v>
      </c>
      <c r="H53" s="28">
        <f>H54+H56+H58+H60</f>
        <v>0</v>
      </c>
    </row>
    <row r="54" spans="1:8" s="31" customFormat="1" ht="19.5" customHeight="1">
      <c r="A54" s="43" t="s">
        <v>48</v>
      </c>
      <c r="B54" s="41" t="s">
        <v>49</v>
      </c>
      <c r="C54" s="61" t="s">
        <v>149</v>
      </c>
      <c r="D54" s="18">
        <v>124.1</v>
      </c>
      <c r="E54" s="18">
        <v>144.6</v>
      </c>
      <c r="F54" s="18">
        <v>0</v>
      </c>
      <c r="G54" s="18">
        <v>0</v>
      </c>
      <c r="H54" s="18">
        <v>0</v>
      </c>
    </row>
    <row r="55" spans="1:8" s="31" customFormat="1" ht="15.75">
      <c r="A55" s="43" t="s">
        <v>145</v>
      </c>
      <c r="B55" s="40" t="s">
        <v>97</v>
      </c>
      <c r="C55" s="64"/>
      <c r="D55" s="18">
        <v>0</v>
      </c>
      <c r="E55" s="18">
        <v>144.6</v>
      </c>
      <c r="F55" s="18">
        <v>0</v>
      </c>
      <c r="G55" s="18">
        <v>0</v>
      </c>
      <c r="H55" s="18">
        <v>0</v>
      </c>
    </row>
    <row r="56" spans="1:8" ht="24" customHeight="1">
      <c r="A56" s="43" t="s">
        <v>50</v>
      </c>
      <c r="B56" s="41" t="s">
        <v>51</v>
      </c>
      <c r="C56" s="61" t="s">
        <v>150</v>
      </c>
      <c r="D56" s="18">
        <v>0</v>
      </c>
      <c r="E56" s="32">
        <v>0</v>
      </c>
      <c r="F56" s="18">
        <v>0</v>
      </c>
      <c r="G56" s="18">
        <v>0</v>
      </c>
      <c r="H56" s="18">
        <v>0</v>
      </c>
    </row>
    <row r="57" spans="1:8" ht="15.75">
      <c r="A57" s="43" t="s">
        <v>146</v>
      </c>
      <c r="B57" s="40" t="s">
        <v>97</v>
      </c>
      <c r="C57" s="64"/>
      <c r="D57" s="18">
        <v>0</v>
      </c>
      <c r="E57" s="32">
        <v>0</v>
      </c>
      <c r="F57" s="18">
        <v>0</v>
      </c>
      <c r="G57" s="18">
        <v>0</v>
      </c>
      <c r="H57" s="18">
        <v>0</v>
      </c>
    </row>
    <row r="58" spans="1:8" ht="18" customHeight="1">
      <c r="A58" s="43" t="s">
        <v>52</v>
      </c>
      <c r="B58" s="41" t="s">
        <v>53</v>
      </c>
      <c r="C58" s="61" t="s">
        <v>151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</row>
    <row r="59" spans="1:8" ht="15.75">
      <c r="A59" s="43" t="s">
        <v>147</v>
      </c>
      <c r="B59" s="40" t="s">
        <v>97</v>
      </c>
      <c r="C59" s="64"/>
      <c r="D59" s="18">
        <v>0</v>
      </c>
      <c r="E59" s="18">
        <v>0</v>
      </c>
      <c r="F59" s="18">
        <v>0</v>
      </c>
      <c r="G59" s="18">
        <v>0</v>
      </c>
      <c r="H59" s="18">
        <v>0</v>
      </c>
    </row>
    <row r="60" spans="1:8" ht="19.5" customHeight="1">
      <c r="A60" s="43" t="s">
        <v>54</v>
      </c>
      <c r="B60" s="41" t="s">
        <v>55</v>
      </c>
      <c r="C60" s="61" t="s">
        <v>152</v>
      </c>
      <c r="D60" s="18">
        <v>7</v>
      </c>
      <c r="E60" s="18">
        <v>0</v>
      </c>
      <c r="F60" s="18">
        <v>0</v>
      </c>
      <c r="G60" s="18">
        <v>0</v>
      </c>
      <c r="H60" s="18">
        <v>0</v>
      </c>
    </row>
    <row r="61" spans="1:8" ht="15.75">
      <c r="A61" s="43" t="s">
        <v>148</v>
      </c>
      <c r="B61" s="40" t="s">
        <v>97</v>
      </c>
      <c r="C61" s="64"/>
      <c r="D61" s="18">
        <v>7</v>
      </c>
      <c r="E61" s="18">
        <v>0</v>
      </c>
      <c r="F61" s="18">
        <v>0</v>
      </c>
      <c r="G61" s="18">
        <v>0</v>
      </c>
      <c r="H61" s="18">
        <v>0</v>
      </c>
    </row>
    <row r="62" spans="1:8" ht="33" customHeight="1">
      <c r="A62" s="42" t="s">
        <v>8</v>
      </c>
      <c r="B62" s="35" t="s">
        <v>56</v>
      </c>
      <c r="C62" s="63" t="s">
        <v>153</v>
      </c>
      <c r="D62" s="28">
        <f>D63+D65+D67+D69</f>
        <v>36.9</v>
      </c>
      <c r="E62" s="28">
        <f>E65+E69</f>
        <v>30</v>
      </c>
      <c r="F62" s="28">
        <f>F63+F65+F67+F69</f>
        <v>2.9</v>
      </c>
      <c r="G62" s="28">
        <f>G63+G65+G67+G69</f>
        <v>0</v>
      </c>
      <c r="H62" s="28">
        <f>H63+H65+H67+H69</f>
        <v>0</v>
      </c>
    </row>
    <row r="63" spans="1:8" ht="15.75" customHeight="1">
      <c r="A63" s="43" t="s">
        <v>23</v>
      </c>
      <c r="B63" s="41" t="s">
        <v>57</v>
      </c>
      <c r="C63" s="61" t="s">
        <v>124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</row>
    <row r="64" spans="1:8" ht="17.25" customHeight="1">
      <c r="A64" s="43" t="s">
        <v>104</v>
      </c>
      <c r="B64" s="40" t="s">
        <v>97</v>
      </c>
      <c r="C64" s="61"/>
      <c r="D64" s="18">
        <v>0</v>
      </c>
      <c r="E64" s="18">
        <v>0</v>
      </c>
      <c r="F64" s="18">
        <v>0</v>
      </c>
      <c r="G64" s="18">
        <v>0</v>
      </c>
      <c r="H64" s="18">
        <v>0</v>
      </c>
    </row>
    <row r="65" spans="1:8" ht="18" customHeight="1">
      <c r="A65" s="43" t="s">
        <v>58</v>
      </c>
      <c r="B65" s="41" t="s">
        <v>59</v>
      </c>
      <c r="C65" s="61" t="s">
        <v>125</v>
      </c>
      <c r="D65" s="18">
        <v>36.9</v>
      </c>
      <c r="E65" s="18">
        <v>30</v>
      </c>
      <c r="F65" s="18">
        <v>2.9</v>
      </c>
      <c r="G65" s="18">
        <v>0</v>
      </c>
      <c r="H65" s="18">
        <v>0</v>
      </c>
    </row>
    <row r="66" spans="1:8" ht="15.75">
      <c r="A66" s="43" t="s">
        <v>105</v>
      </c>
      <c r="B66" s="40" t="s">
        <v>97</v>
      </c>
      <c r="C66" s="61"/>
      <c r="D66" s="18">
        <v>25.6</v>
      </c>
      <c r="E66" s="18">
        <v>20</v>
      </c>
      <c r="F66" s="18">
        <v>2.9</v>
      </c>
      <c r="G66" s="18">
        <v>0</v>
      </c>
      <c r="H66" s="18">
        <v>0</v>
      </c>
    </row>
    <row r="67" spans="1:8" s="6" customFormat="1" ht="19.5" customHeight="1">
      <c r="A67" s="43" t="s">
        <v>24</v>
      </c>
      <c r="B67" s="41" t="s">
        <v>60</v>
      </c>
      <c r="C67" s="61" t="s">
        <v>126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</row>
    <row r="68" spans="1:8" s="6" customFormat="1" ht="15.75">
      <c r="A68" s="43" t="s">
        <v>106</v>
      </c>
      <c r="B68" s="40" t="s">
        <v>97</v>
      </c>
      <c r="C68" s="61"/>
      <c r="D68" s="18">
        <v>0</v>
      </c>
      <c r="E68" s="18">
        <v>0</v>
      </c>
      <c r="F68" s="18">
        <v>0</v>
      </c>
      <c r="G68" s="18">
        <v>0</v>
      </c>
      <c r="H68" s="18">
        <v>0</v>
      </c>
    </row>
    <row r="69" spans="1:8" ht="20.25" customHeight="1">
      <c r="A69" s="43" t="s">
        <v>25</v>
      </c>
      <c r="B69" s="41" t="s">
        <v>61</v>
      </c>
      <c r="C69" s="61" t="s">
        <v>127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</row>
    <row r="70" spans="1:8" ht="18.75" customHeight="1">
      <c r="A70" s="43" t="s">
        <v>107</v>
      </c>
      <c r="B70" s="40" t="s">
        <v>97</v>
      </c>
      <c r="C70" s="61"/>
      <c r="D70" s="18">
        <v>0</v>
      </c>
      <c r="E70" s="18">
        <v>0</v>
      </c>
      <c r="F70" s="18">
        <v>0</v>
      </c>
      <c r="G70" s="18">
        <v>0</v>
      </c>
      <c r="H70" s="18">
        <v>0</v>
      </c>
    </row>
    <row r="71" spans="1:8" ht="48.75" customHeight="1">
      <c r="A71" s="42" t="s">
        <v>9</v>
      </c>
      <c r="B71" s="44" t="s">
        <v>62</v>
      </c>
      <c r="C71" s="63" t="s">
        <v>157</v>
      </c>
      <c r="D71" s="28">
        <f>D74+D76+D77+D79+D82+D87+D88+D72+D80</f>
        <v>3437.55</v>
      </c>
      <c r="E71" s="28">
        <f>E74+E76+E77+E79+E82+E87+E88+E72+E84+E80</f>
        <v>1693.5</v>
      </c>
      <c r="F71" s="28">
        <f>F74+F76+F77+F79+F82+F87+F88+F72+F84+F80</f>
        <v>194.29999999999998</v>
      </c>
      <c r="G71" s="28">
        <f>SUM(G72+G74+G76+G77+G79+G82)+SUM(G84:G88)</f>
        <v>4.8</v>
      </c>
      <c r="H71" s="28">
        <f>SUM(H72+H74+H76+H77+H79+H82)+SUM(H84:H88)</f>
        <v>4.8</v>
      </c>
    </row>
    <row r="72" spans="1:8" ht="17.25" customHeight="1">
      <c r="A72" s="43" t="s">
        <v>63</v>
      </c>
      <c r="B72" s="41" t="s">
        <v>64</v>
      </c>
      <c r="C72" s="61" t="s">
        <v>128</v>
      </c>
      <c r="D72" s="18">
        <v>0</v>
      </c>
      <c r="E72" s="32">
        <v>0</v>
      </c>
      <c r="F72" s="18">
        <v>0</v>
      </c>
      <c r="G72" s="18">
        <v>0</v>
      </c>
      <c r="H72" s="18">
        <v>0</v>
      </c>
    </row>
    <row r="73" spans="1:8" s="3" customFormat="1" ht="17.25" customHeight="1">
      <c r="A73" s="43" t="s">
        <v>108</v>
      </c>
      <c r="B73" s="40" t="s">
        <v>97</v>
      </c>
      <c r="C73" s="61"/>
      <c r="D73" s="18">
        <v>0</v>
      </c>
      <c r="E73" s="32">
        <v>0</v>
      </c>
      <c r="F73" s="18">
        <v>0</v>
      </c>
      <c r="G73" s="18">
        <v>0</v>
      </c>
      <c r="H73" s="18">
        <v>0</v>
      </c>
    </row>
    <row r="74" spans="1:8" s="31" customFormat="1" ht="17.25" customHeight="1">
      <c r="A74" s="43" t="s">
        <v>65</v>
      </c>
      <c r="B74" s="41" t="s">
        <v>66</v>
      </c>
      <c r="C74" s="61" t="s">
        <v>155</v>
      </c>
      <c r="D74" s="18">
        <v>374.25</v>
      </c>
      <c r="E74" s="18">
        <v>240.6</v>
      </c>
      <c r="F74" s="18">
        <v>40</v>
      </c>
      <c r="G74" s="18">
        <v>0</v>
      </c>
      <c r="H74" s="18">
        <v>0</v>
      </c>
    </row>
    <row r="75" spans="1:8" s="31" customFormat="1" ht="17.25" customHeight="1">
      <c r="A75" s="43" t="s">
        <v>154</v>
      </c>
      <c r="B75" s="40" t="s">
        <v>97</v>
      </c>
      <c r="C75" s="64"/>
      <c r="D75" s="18">
        <v>0</v>
      </c>
      <c r="E75" s="18">
        <v>0</v>
      </c>
      <c r="F75" s="18">
        <v>0</v>
      </c>
      <c r="G75" s="18">
        <v>0</v>
      </c>
      <c r="H75" s="18">
        <v>0</v>
      </c>
    </row>
    <row r="76" spans="1:8" s="46" customFormat="1" ht="17.25" customHeight="1">
      <c r="A76" s="43" t="s">
        <v>67</v>
      </c>
      <c r="B76" s="41" t="s">
        <v>68</v>
      </c>
      <c r="C76" s="64"/>
      <c r="D76" s="18">
        <v>1362</v>
      </c>
      <c r="E76" s="32">
        <v>0</v>
      </c>
      <c r="F76" s="18">
        <v>0</v>
      </c>
      <c r="G76" s="18">
        <v>0</v>
      </c>
      <c r="H76" s="18">
        <v>0</v>
      </c>
    </row>
    <row r="77" spans="1:8" s="46" customFormat="1" ht="17.25" customHeight="1">
      <c r="A77" s="43" t="s">
        <v>69</v>
      </c>
      <c r="B77" s="41" t="s">
        <v>70</v>
      </c>
      <c r="C77" s="61" t="s">
        <v>129</v>
      </c>
      <c r="D77" s="18">
        <v>197.4</v>
      </c>
      <c r="E77" s="18">
        <v>39.4</v>
      </c>
      <c r="F77" s="18">
        <v>11.2</v>
      </c>
      <c r="G77" s="18">
        <v>0</v>
      </c>
      <c r="H77" s="18">
        <v>0</v>
      </c>
    </row>
    <row r="78" spans="1:8" s="46" customFormat="1" ht="17.25" customHeight="1">
      <c r="A78" s="43" t="s">
        <v>109</v>
      </c>
      <c r="B78" s="40" t="s">
        <v>97</v>
      </c>
      <c r="C78" s="61"/>
      <c r="D78" s="18">
        <v>12.8</v>
      </c>
      <c r="E78" s="18">
        <v>13</v>
      </c>
      <c r="F78" s="18">
        <v>10</v>
      </c>
      <c r="G78" s="18">
        <v>0</v>
      </c>
      <c r="H78" s="18">
        <v>0</v>
      </c>
    </row>
    <row r="79" spans="1:8" s="46" customFormat="1" ht="17.25" customHeight="1">
      <c r="A79" s="43" t="s">
        <v>71</v>
      </c>
      <c r="B79" s="41" t="s">
        <v>72</v>
      </c>
      <c r="C79" s="64"/>
      <c r="D79" s="18">
        <v>252.9</v>
      </c>
      <c r="E79" s="18">
        <v>0</v>
      </c>
      <c r="F79" s="18">
        <v>0</v>
      </c>
      <c r="G79" s="18">
        <v>0</v>
      </c>
      <c r="H79" s="18">
        <v>0</v>
      </c>
    </row>
    <row r="80" spans="1:8" s="46" customFormat="1" ht="17.25" customHeight="1">
      <c r="A80" s="43" t="s">
        <v>73</v>
      </c>
      <c r="B80" s="41" t="s">
        <v>74</v>
      </c>
      <c r="C80" s="61" t="s">
        <v>130</v>
      </c>
      <c r="D80" s="18">
        <v>8.5</v>
      </c>
      <c r="E80" s="18">
        <v>0</v>
      </c>
      <c r="F80" s="18">
        <v>0</v>
      </c>
      <c r="G80" s="18">
        <v>0</v>
      </c>
      <c r="H80" s="18">
        <v>0</v>
      </c>
    </row>
    <row r="81" spans="1:8" s="46" customFormat="1" ht="17.25" customHeight="1">
      <c r="A81" s="43" t="s">
        <v>110</v>
      </c>
      <c r="B81" s="40" t="s">
        <v>97</v>
      </c>
      <c r="C81" s="61"/>
      <c r="D81" s="18">
        <v>0</v>
      </c>
      <c r="E81" s="18">
        <v>0</v>
      </c>
      <c r="F81" s="18">
        <v>0</v>
      </c>
      <c r="G81" s="18">
        <v>0</v>
      </c>
      <c r="H81" s="18">
        <v>0</v>
      </c>
    </row>
    <row r="82" spans="1:8" s="46" customFormat="1" ht="17.25" customHeight="1">
      <c r="A82" s="43" t="s">
        <v>75</v>
      </c>
      <c r="B82" s="41" t="s">
        <v>111</v>
      </c>
      <c r="C82" s="61" t="s">
        <v>131</v>
      </c>
      <c r="D82" s="18">
        <v>217.5</v>
      </c>
      <c r="E82" s="18">
        <v>171.2</v>
      </c>
      <c r="F82" s="18">
        <v>47.4</v>
      </c>
      <c r="G82" s="18">
        <v>0</v>
      </c>
      <c r="H82" s="18">
        <v>0</v>
      </c>
    </row>
    <row r="83" spans="1:8" s="46" customFormat="1" ht="17.25" customHeight="1">
      <c r="A83" s="43" t="s">
        <v>112</v>
      </c>
      <c r="B83" s="40" t="s">
        <v>114</v>
      </c>
      <c r="C83" s="61"/>
      <c r="D83" s="18">
        <v>0</v>
      </c>
      <c r="E83" s="18">
        <v>0</v>
      </c>
      <c r="F83" s="18">
        <v>0</v>
      </c>
      <c r="G83" s="18">
        <v>0</v>
      </c>
      <c r="H83" s="18">
        <v>0</v>
      </c>
    </row>
    <row r="84" spans="1:8" s="46" customFormat="1" ht="17.25" customHeight="1">
      <c r="A84" s="37" t="s">
        <v>76</v>
      </c>
      <c r="B84" s="41" t="s">
        <v>78</v>
      </c>
      <c r="C84" s="65"/>
      <c r="D84" s="26">
        <v>0</v>
      </c>
      <c r="E84" s="26">
        <v>3</v>
      </c>
      <c r="F84" s="26">
        <v>0</v>
      </c>
      <c r="G84" s="26">
        <v>0</v>
      </c>
      <c r="H84" s="26">
        <v>0</v>
      </c>
    </row>
    <row r="85" spans="1:8" s="46" customFormat="1" ht="17.25" customHeight="1">
      <c r="A85" s="37" t="s">
        <v>77</v>
      </c>
      <c r="B85" s="41" t="s">
        <v>80</v>
      </c>
      <c r="C85" s="65"/>
      <c r="D85" s="18">
        <v>0</v>
      </c>
      <c r="E85" s="69">
        <v>0</v>
      </c>
      <c r="F85" s="18">
        <v>0</v>
      </c>
      <c r="G85" s="18">
        <v>0</v>
      </c>
      <c r="H85" s="18">
        <v>0</v>
      </c>
    </row>
    <row r="86" spans="1:8" s="46" customFormat="1" ht="17.25" customHeight="1">
      <c r="A86" s="37" t="s">
        <v>79</v>
      </c>
      <c r="B86" s="41" t="s">
        <v>82</v>
      </c>
      <c r="C86" s="65"/>
      <c r="D86" s="18">
        <v>0</v>
      </c>
      <c r="E86" s="18">
        <v>0</v>
      </c>
      <c r="F86" s="18">
        <v>0</v>
      </c>
      <c r="G86" s="18">
        <v>0</v>
      </c>
      <c r="H86" s="18">
        <v>0</v>
      </c>
    </row>
    <row r="87" spans="1:8" s="46" customFormat="1" ht="17.25" customHeight="1">
      <c r="A87" s="45" t="s">
        <v>81</v>
      </c>
      <c r="B87" s="41" t="s">
        <v>84</v>
      </c>
      <c r="C87" s="65"/>
      <c r="D87" s="18">
        <v>30.1</v>
      </c>
      <c r="E87" s="18">
        <v>194.1</v>
      </c>
      <c r="F87" s="18">
        <v>0</v>
      </c>
      <c r="G87" s="18">
        <v>0</v>
      </c>
      <c r="H87" s="18">
        <v>0</v>
      </c>
    </row>
    <row r="88" spans="1:8" s="46" customFormat="1" ht="17.25" customHeight="1">
      <c r="A88" s="45" t="s">
        <v>83</v>
      </c>
      <c r="B88" s="70" t="s">
        <v>85</v>
      </c>
      <c r="C88" s="71" t="s">
        <v>132</v>
      </c>
      <c r="D88" s="26">
        <f>D91+D92+D94+D95+D97+D98+D89</f>
        <v>994.8999999999999</v>
      </c>
      <c r="E88" s="26">
        <f>E89+E90+E91+E92+E93+E94+E95+E96+E97+E98</f>
        <v>1045.2</v>
      </c>
      <c r="F88" s="26">
        <f>F91+F92+F94+F95+F97+F98+F89</f>
        <v>95.69999999999999</v>
      </c>
      <c r="G88" s="26">
        <f>G91+G92+G94+G95+G97+G98</f>
        <v>4.8</v>
      </c>
      <c r="H88" s="26">
        <f>H89+H90+H91+H92+H93+H94+H95+H96+H97+H98</f>
        <v>4.8</v>
      </c>
    </row>
    <row r="89" spans="1:8" s="46" customFormat="1" ht="17.25" customHeight="1">
      <c r="A89" s="66"/>
      <c r="B89" s="17" t="s">
        <v>161</v>
      </c>
      <c r="C89" s="61"/>
      <c r="D89" s="18">
        <v>0.8</v>
      </c>
      <c r="E89" s="18">
        <v>0</v>
      </c>
      <c r="F89" s="18">
        <v>0</v>
      </c>
      <c r="G89" s="18">
        <v>0</v>
      </c>
      <c r="H89" s="67">
        <v>0</v>
      </c>
    </row>
    <row r="90" spans="1:8" s="46" customFormat="1" ht="17.25" customHeight="1">
      <c r="A90" s="66"/>
      <c r="B90" s="17" t="s">
        <v>170</v>
      </c>
      <c r="C90" s="61"/>
      <c r="D90" s="18">
        <v>0</v>
      </c>
      <c r="E90" s="18">
        <v>0</v>
      </c>
      <c r="F90" s="18">
        <v>0</v>
      </c>
      <c r="G90" s="18">
        <v>0</v>
      </c>
      <c r="H90" s="67">
        <v>0</v>
      </c>
    </row>
    <row r="91" spans="1:8" s="46" customFormat="1" ht="17.25" customHeight="1">
      <c r="A91" s="66"/>
      <c r="B91" s="17" t="s">
        <v>162</v>
      </c>
      <c r="C91" s="61"/>
      <c r="D91" s="18">
        <v>502.5</v>
      </c>
      <c r="E91" s="18">
        <v>538.4</v>
      </c>
      <c r="F91" s="18">
        <v>33.5</v>
      </c>
      <c r="G91" s="18">
        <v>0</v>
      </c>
      <c r="H91" s="67">
        <v>0</v>
      </c>
    </row>
    <row r="92" spans="1:8" s="46" customFormat="1" ht="17.25" customHeight="1">
      <c r="A92" s="66"/>
      <c r="B92" s="17" t="s">
        <v>163</v>
      </c>
      <c r="C92" s="61"/>
      <c r="D92" s="18">
        <v>237.3</v>
      </c>
      <c r="E92" s="18">
        <v>179.6</v>
      </c>
      <c r="F92" s="18">
        <v>19.8</v>
      </c>
      <c r="G92" s="18">
        <v>0</v>
      </c>
      <c r="H92" s="67">
        <v>0</v>
      </c>
    </row>
    <row r="93" spans="1:8" s="46" customFormat="1" ht="17.25" customHeight="1">
      <c r="A93" s="66"/>
      <c r="B93" s="17" t="s">
        <v>164</v>
      </c>
      <c r="C93" s="61"/>
      <c r="D93" s="18">
        <v>0</v>
      </c>
      <c r="E93" s="18">
        <v>0</v>
      </c>
      <c r="F93" s="18">
        <v>0</v>
      </c>
      <c r="G93" s="18">
        <v>0</v>
      </c>
      <c r="H93" s="67">
        <v>0</v>
      </c>
    </row>
    <row r="94" spans="1:8" s="46" customFormat="1" ht="17.25" customHeight="1">
      <c r="A94" s="66"/>
      <c r="B94" s="17" t="s">
        <v>165</v>
      </c>
      <c r="C94" s="61"/>
      <c r="D94" s="18">
        <v>30.5</v>
      </c>
      <c r="E94" s="18">
        <v>15</v>
      </c>
      <c r="F94" s="18">
        <v>10.3</v>
      </c>
      <c r="G94" s="18">
        <v>0</v>
      </c>
      <c r="H94" s="67">
        <v>0</v>
      </c>
    </row>
    <row r="95" spans="1:8" s="46" customFormat="1" ht="17.25" customHeight="1">
      <c r="A95" s="66"/>
      <c r="B95" s="17" t="s">
        <v>166</v>
      </c>
      <c r="C95" s="61"/>
      <c r="D95" s="18">
        <v>10</v>
      </c>
      <c r="E95" s="18">
        <v>10</v>
      </c>
      <c r="F95" s="18">
        <v>0</v>
      </c>
      <c r="G95" s="18">
        <v>0</v>
      </c>
      <c r="H95" s="67">
        <v>0</v>
      </c>
    </row>
    <row r="96" spans="1:256" s="46" customFormat="1" ht="17.25" customHeight="1">
      <c r="A96" s="17"/>
      <c r="B96" s="17" t="s">
        <v>167</v>
      </c>
      <c r="C96" s="17"/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1:8" s="46" customFormat="1" ht="17.25" customHeight="1">
      <c r="A97" s="66"/>
      <c r="B97" s="17" t="s">
        <v>168</v>
      </c>
      <c r="C97" s="61"/>
      <c r="D97" s="18">
        <v>213.8</v>
      </c>
      <c r="E97" s="18">
        <v>302.2</v>
      </c>
      <c r="F97" s="18">
        <v>32.1</v>
      </c>
      <c r="G97" s="18">
        <v>4.8</v>
      </c>
      <c r="H97" s="67">
        <v>4.8</v>
      </c>
    </row>
    <row r="98" spans="1:8" s="46" customFormat="1" ht="17.25" customHeight="1">
      <c r="A98" s="66"/>
      <c r="B98" s="17" t="s">
        <v>169</v>
      </c>
      <c r="C98" s="61"/>
      <c r="D98" s="18">
        <v>0</v>
      </c>
      <c r="E98" s="18">
        <v>0</v>
      </c>
      <c r="F98" s="18">
        <v>0</v>
      </c>
      <c r="G98" s="18">
        <v>0</v>
      </c>
      <c r="H98" s="18">
        <v>0</v>
      </c>
    </row>
    <row r="99" spans="1:8" s="46" customFormat="1" ht="50.25" customHeight="1">
      <c r="A99" s="45" t="s">
        <v>113</v>
      </c>
      <c r="B99" s="40" t="s">
        <v>97</v>
      </c>
      <c r="C99" s="61" t="s">
        <v>133</v>
      </c>
      <c r="D99" s="18">
        <v>621.5</v>
      </c>
      <c r="E99" s="18">
        <v>557.9</v>
      </c>
      <c r="F99" s="18">
        <v>30.5</v>
      </c>
      <c r="G99" s="18">
        <v>0</v>
      </c>
      <c r="H99" s="67">
        <v>0</v>
      </c>
    </row>
    <row r="100" spans="1:8" s="46" customFormat="1" ht="93" customHeight="1">
      <c r="A100" s="47" t="s">
        <v>11</v>
      </c>
      <c r="B100" s="40" t="s">
        <v>134</v>
      </c>
      <c r="C100" s="61" t="s">
        <v>156</v>
      </c>
      <c r="D100" s="18">
        <v>2782.6</v>
      </c>
      <c r="E100" s="18">
        <v>2600.6</v>
      </c>
      <c r="F100" s="18">
        <v>379</v>
      </c>
      <c r="G100" s="18">
        <v>149.5</v>
      </c>
      <c r="H100" s="18">
        <v>149.5</v>
      </c>
    </row>
    <row r="101" spans="1:8" s="46" customFormat="1" ht="16.5" customHeight="1">
      <c r="A101" s="77" t="s">
        <v>86</v>
      </c>
      <c r="B101" s="78"/>
      <c r="C101" s="58"/>
      <c r="D101" s="24">
        <f>D13-D28</f>
        <v>393.75</v>
      </c>
      <c r="E101" s="24">
        <f>E13-E28</f>
        <v>0</v>
      </c>
      <c r="F101" s="24">
        <f>F13-F28</f>
        <v>16.000000000000227</v>
      </c>
      <c r="G101" s="24">
        <f>G13-G28</f>
        <v>5.199999999999989</v>
      </c>
      <c r="H101" s="24">
        <f>H13-H28</f>
        <v>5.199999999999989</v>
      </c>
    </row>
    <row r="102" ht="16.5" customHeight="1"/>
    <row r="103" spans="2:5" ht="15.75">
      <c r="B103" s="1" t="s">
        <v>26</v>
      </c>
      <c r="D103" s="8" t="s">
        <v>87</v>
      </c>
      <c r="E103" s="8" t="s">
        <v>173</v>
      </c>
    </row>
    <row r="104" spans="2:5" ht="15.75">
      <c r="B104" s="1" t="s">
        <v>88</v>
      </c>
      <c r="D104" s="8" t="s">
        <v>89</v>
      </c>
      <c r="E104" s="8" t="s">
        <v>175</v>
      </c>
    </row>
    <row r="106" spans="2:4" ht="15.75">
      <c r="B106" s="1" t="s">
        <v>160</v>
      </c>
      <c r="D106" s="8" t="s">
        <v>174</v>
      </c>
    </row>
  </sheetData>
  <sheetProtection/>
  <mergeCells count="22">
    <mergeCell ref="E1:H1"/>
    <mergeCell ref="F2:H2"/>
    <mergeCell ref="A4:H4"/>
    <mergeCell ref="A7:H7"/>
    <mergeCell ref="A5:H5"/>
    <mergeCell ref="A6:H6"/>
    <mergeCell ref="A101:B101"/>
    <mergeCell ref="C9:C11"/>
    <mergeCell ref="A14:B14"/>
    <mergeCell ref="A16:A21"/>
    <mergeCell ref="A30:A31"/>
    <mergeCell ref="A29:B29"/>
    <mergeCell ref="A9:A11"/>
    <mergeCell ref="B9:B11"/>
    <mergeCell ref="A28:B28"/>
    <mergeCell ref="A13:B13"/>
    <mergeCell ref="D9:D11"/>
    <mergeCell ref="E10:E11"/>
    <mergeCell ref="E9:H9"/>
    <mergeCell ref="F10:F11"/>
    <mergeCell ref="G10:G11"/>
    <mergeCell ref="H10:H11"/>
  </mergeCells>
  <printOptions horizontalCentered="1"/>
  <pageMargins left="0.1968503937007874" right="0.07874015748031496" top="0" bottom="0" header="0.1968503937007874" footer="0.1968503937007874"/>
  <pageSetup fitToHeight="2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Приходько</dc:creator>
  <cp:keywords/>
  <dc:description/>
  <cp:lastModifiedBy>User</cp:lastModifiedBy>
  <cp:lastPrinted>2017-02-03T05:43:22Z</cp:lastPrinted>
  <dcterms:created xsi:type="dcterms:W3CDTF">2010-03-03T05:58:00Z</dcterms:created>
  <dcterms:modified xsi:type="dcterms:W3CDTF">2017-05-10T11:59:27Z</dcterms:modified>
  <cp:category/>
  <cp:version/>
  <cp:contentType/>
  <cp:contentStatus/>
</cp:coreProperties>
</file>