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<sst xmlns="http://schemas.openxmlformats.org/spreadsheetml/2006/main" count="206" uniqueCount="181">
  <si>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</si>
  <si>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</si>
  <si>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</si>
  <si>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</si>
  <si>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</si>
  <si>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</si>
  <si>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</si>
  <si>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</si>
  <si>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</si>
  <si>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</si>
  <si>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</si>
  <si>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</si>
  <si>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</si>
  <si>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</si>
  <si>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</si>
  <si>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</si>
  <si>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</si>
  <si>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</si>
  <si>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</si>
  <si>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</si>
  <si>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</si>
  <si>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</si>
  <si>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</si>
  <si>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</si>
  <si>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</si>
  <si>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</si>
  <si>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</si>
  <si>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</si>
  <si>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</si>
  <si>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</si>
  <si>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</si>
  <si>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</si>
  <si>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</si>
  <si>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</si>
  <si>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</si>
  <si>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</si>
  <si>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</si>
  <si>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</si>
  <si>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</si>
  <si>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</si>
  <si>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</si>
  <si>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</si>
  <si>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</si>
  <si>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</si>
  <si>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</si>
  <si>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</si>
  <si>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</si>
  <si>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</si>
  <si>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</si>
  <si>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</si>
  <si>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</si>
  <si>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</si>
  <si>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</si>
  <si>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</si>
  <si>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</si>
  <si>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</si>
  <si>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</si>
  <si>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</si>
  <si>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</si>
  <si>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</si>
  <si>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</si>
  <si>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</si>
  <si>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</si>
  <si>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</si>
  <si>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</si>
  <si>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</si>
  <si>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</si>
  <si>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</si>
  <si>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</si>
  <si>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</si>
  <si>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</si>
  <si>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</si>
  <si>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</si>
  <si>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</si>
  <si>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</si>
  <si>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</si>
  <si>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</si>
  <si>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</si>
  <si>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</si>
  <si>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</si>
  <si>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</si>
  <si>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</si>
  <si>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</si>
  <si>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</si>
  <si>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</si>
  <si>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</si>
  <si>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</si>
  <si>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</si>
  <si>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</si>
  <si>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</si>
  <si>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</si>
  <si>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</si>
  <si>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</si>
  <si>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</si>
  <si>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</si>
  <si>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</si>
  <si>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</si>
  <si>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</si>
  <si>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</si>
  <si>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</si>
  <si>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</si>
  <si>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</si>
  <si>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</si>
  <si>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</si>
  <si>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</si>
  <si>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</si>
  <si>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</si>
  <si>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</si>
  <si>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</si>
  <si>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</si>
  <si>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</si>
  <si>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</si>
  <si>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</si>
  <si>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</si>
  <si>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</si>
  <si>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</si>
  <si>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</si>
  <si>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</si>
  <si>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</si>
  <si>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</si>
  <si>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</si>
  <si>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</si>
  <si>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</si>
  <si>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</si>
  <si>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</si>
  <si>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</si>
  <si>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</si>
  <si>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</si>
  <si>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</si>
  <si>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</si>
  <si>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</si>
  <si>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</si>
  <si>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</si>
  <si>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</si>
  <si>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</si>
  <si>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</si>
  <si>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</si>
  <si>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</si>
  <si>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</si>
  <si>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</si>
  <si>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</si>
  <si>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</si>
  <si>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</si>
  <si>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</si>
  <si>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</si>
  <si>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</si>
  <si>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</si>
  <si>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</si>
  <si>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</si>
  <si>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</si>
  <si>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</si>
  <si>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</si>
  <si>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</si>
  <si>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</si>
  <si>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</si>
  <si>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</si>
  <si>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</si>
  <si>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</si>
  <si>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</si>
  <si>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</si>
  <si>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</si>
  <si>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</si>
  <si>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</si>
  <si>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</si>
  <si>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</si>
  <si>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</si>
  <si>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</si>
  <si>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</si>
  <si>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</si>
  <si>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</si>
  <si>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</si>
  <si>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</si>
  <si>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</si>
  <si>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</si>
  <si>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</si>
  <si>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Миронова Ю.М.</t>
  </si>
  <si>
    <t>2016 год</t>
  </si>
  <si>
    <t>Фактическое исполнение за 2015 год</t>
  </si>
  <si>
    <r>
      <t xml:space="preserve">Годовой план 
на 01.02.2016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</si>
  <si>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01.02.2016
</t>
    </r>
    <r>
      <rPr>
        <sz val="12"/>
        <rFont val="Times New Roman"/>
        <family val="1"/>
      </rPr>
      <t>(текущего месяца)</t>
    </r>
  </si>
  <si>
    <r>
      <t xml:space="preserve">Кассовый план на февраль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</si>
</sst>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B8">
      <pane xSplit="5550" ySplit="1380" topLeftCell="D85" activePane="bottomRight" state="split"/>
      <selection pane="topLeft" activeCell="G12" sqref="G12"/>
      <selection pane="topRight" activeCell="G12" sqref="G12"/>
      <selection pane="bottomLeft" activeCell="B92" sqref="B92"/>
      <selection pane="bottomRight" activeCell="H101" sqref="H101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8" t="s">
        <v>33</v>
      </c>
      <c r="F1" s="88"/>
      <c r="G1" s="88"/>
      <c r="H1" s="88"/>
    </row>
    <row r="2" spans="6:8" ht="15.75">
      <c r="F2" s="89" t="s">
        <v>34</v>
      </c>
      <c r="G2" s="89"/>
      <c r="H2" s="89"/>
    </row>
    <row r="3" ht="7.5" customHeight="1">
      <c r="G3" s="9"/>
    </row>
    <row r="4" spans="1:8" ht="25.5" customHeight="1">
      <c r="A4" s="90" t="s">
        <v>158</v>
      </c>
      <c r="B4" s="90"/>
      <c r="C4" s="90"/>
      <c r="D4" s="90"/>
      <c r="E4" s="90"/>
      <c r="F4" s="90"/>
      <c r="G4" s="90"/>
      <c r="H4" s="90"/>
    </row>
    <row r="5" spans="1:8" ht="23.25" customHeight="1">
      <c r="A5" s="90" t="s">
        <v>159</v>
      </c>
      <c r="B5" s="90"/>
      <c r="C5" s="90"/>
      <c r="D5" s="90"/>
      <c r="E5" s="90"/>
      <c r="F5" s="90"/>
      <c r="G5" s="90"/>
      <c r="H5" s="90"/>
    </row>
    <row r="6" spans="1:8" ht="12.75" customHeight="1">
      <c r="A6" s="92"/>
      <c r="B6" s="92"/>
      <c r="C6" s="92"/>
      <c r="D6" s="92"/>
      <c r="E6" s="92"/>
      <c r="F6" s="92"/>
      <c r="G6" s="92"/>
      <c r="H6" s="92"/>
    </row>
    <row r="7" spans="1:8" ht="19.5" customHeight="1">
      <c r="A7" s="91" t="s">
        <v>29</v>
      </c>
      <c r="B7" s="91"/>
      <c r="C7" s="91"/>
      <c r="D7" s="91"/>
      <c r="E7" s="91"/>
      <c r="F7" s="91"/>
      <c r="G7" s="91"/>
      <c r="H7" s="91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73" t="s">
        <v>0</v>
      </c>
      <c r="B9" s="73" t="s">
        <v>1</v>
      </c>
      <c r="C9" s="79" t="s">
        <v>115</v>
      </c>
      <c r="D9" s="73" t="s">
        <v>177</v>
      </c>
      <c r="E9" s="74" t="s">
        <v>176</v>
      </c>
      <c r="F9" s="74"/>
      <c r="G9" s="74"/>
      <c r="H9" s="74"/>
    </row>
    <row r="10" spans="1:8" ht="41.25" customHeight="1">
      <c r="A10" s="73"/>
      <c r="B10" s="73"/>
      <c r="C10" s="80"/>
      <c r="D10" s="73"/>
      <c r="E10" s="73" t="s">
        <v>178</v>
      </c>
      <c r="F10" s="75" t="s">
        <v>179</v>
      </c>
      <c r="G10" s="75" t="s">
        <v>180</v>
      </c>
      <c r="H10" s="75" t="s">
        <v>37</v>
      </c>
    </row>
    <row r="11" spans="1:8" ht="38.25" customHeight="1">
      <c r="A11" s="73"/>
      <c r="B11" s="73"/>
      <c r="C11" s="81"/>
      <c r="D11" s="73"/>
      <c r="E11" s="73"/>
      <c r="F11" s="76"/>
      <c r="G11" s="75"/>
      <c r="H11" s="75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7" t="s">
        <v>2</v>
      </c>
      <c r="B13" s="87"/>
      <c r="C13" s="51" t="s">
        <v>135</v>
      </c>
      <c r="D13" s="11">
        <f>D15+D16+D24+D25+D26+D27</f>
        <v>10838.5</v>
      </c>
      <c r="E13" s="11">
        <f>E15+E16+E24+E25+E26+E27</f>
        <v>10322</v>
      </c>
      <c r="F13" s="11">
        <f>F15+F16+F24+F25+F26+F27</f>
        <v>686.7</v>
      </c>
      <c r="G13" s="11">
        <f>G15+G16+G24+G25+G26+G27</f>
        <v>717.4</v>
      </c>
      <c r="H13" s="11">
        <f>H15+H16+H24+H25+H26+H27</f>
        <v>717.4</v>
      </c>
    </row>
    <row r="14" spans="1:8" ht="14.25" customHeight="1">
      <c r="A14" s="82" t="s">
        <v>3</v>
      </c>
      <c r="B14" s="82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7511.8</v>
      </c>
      <c r="E15" s="18">
        <v>8929</v>
      </c>
      <c r="F15" s="18">
        <v>180.5</v>
      </c>
      <c r="G15" s="18">
        <v>185</v>
      </c>
      <c r="H15" s="18">
        <v>185</v>
      </c>
    </row>
    <row r="16" spans="1:8" s="21" customFormat="1" ht="15.75">
      <c r="A16" s="83" t="s">
        <v>5</v>
      </c>
      <c r="B16" s="19" t="s">
        <v>38</v>
      </c>
      <c r="C16" s="54"/>
      <c r="D16" s="20">
        <f>D18+D21</f>
        <v>2295.6</v>
      </c>
      <c r="E16" s="20">
        <f>E18+E21</f>
        <v>970.5</v>
      </c>
      <c r="F16" s="20">
        <f>F18+F21</f>
        <v>83.7</v>
      </c>
      <c r="G16" s="20">
        <f>G18+G21</f>
        <v>90</v>
      </c>
      <c r="H16" s="20">
        <f>H18+H21</f>
        <v>90</v>
      </c>
    </row>
    <row r="17" spans="1:8" ht="12.75" customHeight="1">
      <c r="A17" s="83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3"/>
      <c r="B18" s="19" t="s">
        <v>28</v>
      </c>
      <c r="C18" s="54"/>
      <c r="D18" s="20">
        <f>D19+D20</f>
        <v>2295.6</v>
      </c>
      <c r="E18" s="20">
        <f>E19+E20</f>
        <v>970.5</v>
      </c>
      <c r="F18" s="20">
        <f>F19+F20</f>
        <v>83.7</v>
      </c>
      <c r="G18" s="20">
        <f>G19+G20</f>
        <v>90</v>
      </c>
      <c r="H18" s="20">
        <f>H19+H20</f>
        <v>90</v>
      </c>
    </row>
    <row r="19" spans="1:8" ht="16.5" customHeight="1">
      <c r="A19" s="83"/>
      <c r="B19" s="30" t="s">
        <v>90</v>
      </c>
      <c r="C19" s="55"/>
      <c r="D19" s="18">
        <v>2295.6</v>
      </c>
      <c r="E19" s="18">
        <v>970.5</v>
      </c>
      <c r="F19" s="18">
        <v>83.7</v>
      </c>
      <c r="G19" s="18">
        <v>90</v>
      </c>
      <c r="H19" s="18">
        <v>90</v>
      </c>
    </row>
    <row r="20" spans="1:8" ht="18" customHeight="1">
      <c r="A20" s="83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3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1031.1</v>
      </c>
      <c r="E24" s="18">
        <v>422.5</v>
      </c>
      <c r="F24" s="18">
        <v>422.5</v>
      </c>
      <c r="G24" s="18">
        <v>442.4</v>
      </c>
      <c r="H24" s="18">
        <v>442.4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6" t="s">
        <v>13</v>
      </c>
      <c r="B28" s="86"/>
      <c r="C28" s="58"/>
      <c r="D28" s="24">
        <f>D30+D53+D62+D71</f>
        <v>10415.999999999998</v>
      </c>
      <c r="E28" s="24">
        <f>E30+E53+E62+E71</f>
        <v>10322</v>
      </c>
      <c r="F28" s="24">
        <f>F30+F53+F62+F71</f>
        <v>244.29999999999998</v>
      </c>
      <c r="G28" s="24">
        <f>G30+G53+G62+G71</f>
        <v>385.8</v>
      </c>
      <c r="H28" s="24">
        <f>H30+H53+H62+H71</f>
        <v>385.8</v>
      </c>
    </row>
    <row r="29" spans="1:8" s="6" customFormat="1" ht="13.5" customHeight="1">
      <c r="A29" s="85" t="s">
        <v>14</v>
      </c>
      <c r="B29" s="85"/>
      <c r="C29" s="59"/>
      <c r="D29" s="26"/>
      <c r="E29" s="25"/>
      <c r="F29" s="26"/>
      <c r="G29" s="27"/>
      <c r="H29" s="27"/>
    </row>
    <row r="30" spans="1:8" s="12" customFormat="1" ht="31.5" customHeight="1">
      <c r="A30" s="84" t="s">
        <v>4</v>
      </c>
      <c r="B30" s="35" t="s">
        <v>15</v>
      </c>
      <c r="C30" s="60" t="s">
        <v>116</v>
      </c>
      <c r="D30" s="28">
        <f>D32+D38+D40+D42+D44+D46+D48+D50+D52</f>
        <v>6459.399999999999</v>
      </c>
      <c r="E30" s="28">
        <f>E32+E38+E40+E48</f>
        <v>6691.2</v>
      </c>
      <c r="F30" s="28">
        <f>F32+F38+F40+F42+F44+F46+F48+F50+F52</f>
        <v>148.7</v>
      </c>
      <c r="G30" s="28">
        <f>G32+G38+G40+G42+G44+G46+G48+G50+G52</f>
        <v>357.7</v>
      </c>
      <c r="H30" s="28">
        <f>H32+H38+H40+H42+H44+H46+H48+H50+H52</f>
        <v>357.7</v>
      </c>
    </row>
    <row r="31" spans="1:8" ht="13.5" customHeight="1">
      <c r="A31" s="84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5511.099999999999</v>
      </c>
      <c r="E32" s="18">
        <f>E34+E35+E37</f>
        <v>5764.9</v>
      </c>
      <c r="F32" s="18">
        <f>F34+F35+F37</f>
        <v>104</v>
      </c>
      <c r="G32" s="18">
        <f>G34+G35+G37</f>
        <v>312</v>
      </c>
      <c r="H32" s="18">
        <f>H34+H35+H37</f>
        <v>312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3334.6</v>
      </c>
      <c r="E34" s="18">
        <v>3328.8</v>
      </c>
      <c r="F34" s="18">
        <v>57.5</v>
      </c>
      <c r="G34" s="18">
        <v>172.5</v>
      </c>
      <c r="H34" s="18">
        <v>172.5</v>
      </c>
    </row>
    <row r="35" spans="1:8" ht="15.75">
      <c r="A35" s="37" t="s">
        <v>95</v>
      </c>
      <c r="B35" s="39" t="s">
        <v>141</v>
      </c>
      <c r="C35" s="62"/>
      <c r="D35" s="18">
        <v>2140.2</v>
      </c>
      <c r="E35" s="18">
        <v>1834.1</v>
      </c>
      <c r="F35" s="18">
        <v>46.5</v>
      </c>
      <c r="G35" s="18">
        <v>139.5</v>
      </c>
      <c r="H35" s="18">
        <v>139.5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173</v>
      </c>
      <c r="B37" s="72" t="s">
        <v>172</v>
      </c>
      <c r="C37" s="62"/>
      <c r="D37" s="18">
        <v>36.3</v>
      </c>
      <c r="E37" s="18">
        <v>602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752.9</v>
      </c>
      <c r="E38" s="18">
        <v>677.7</v>
      </c>
      <c r="F38" s="18">
        <v>29</v>
      </c>
      <c r="G38" s="18">
        <v>30</v>
      </c>
      <c r="H38" s="18">
        <v>30</v>
      </c>
    </row>
    <row r="39" spans="1:8" ht="15.75">
      <c r="A39" s="37" t="s">
        <v>96</v>
      </c>
      <c r="B39" s="40" t="s">
        <v>97</v>
      </c>
      <c r="C39" s="61"/>
      <c r="D39" s="18">
        <v>242.5</v>
      </c>
      <c r="E39" s="18">
        <v>239.7</v>
      </c>
      <c r="F39" s="18">
        <v>4</v>
      </c>
      <c r="G39" s="18">
        <v>15</v>
      </c>
      <c r="H39" s="18">
        <v>15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73.5</v>
      </c>
      <c r="E40" s="18">
        <v>86.6</v>
      </c>
      <c r="F40" s="18">
        <v>5.5</v>
      </c>
      <c r="G40" s="18">
        <v>5.5</v>
      </c>
      <c r="H40" s="18">
        <v>5.5</v>
      </c>
    </row>
    <row r="41" spans="1:8" ht="15.75">
      <c r="A41" s="37" t="s">
        <v>98</v>
      </c>
      <c r="B41" s="40" t="s">
        <v>97</v>
      </c>
      <c r="C41" s="61"/>
      <c r="D41" s="18">
        <v>54.8</v>
      </c>
      <c r="E41" s="18">
        <v>56.6</v>
      </c>
      <c r="F41" s="18">
        <v>3.8</v>
      </c>
      <c r="G41" s="18">
        <v>3.8</v>
      </c>
      <c r="H41" s="18">
        <v>3.8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121.9</v>
      </c>
      <c r="E48" s="18">
        <v>162</v>
      </c>
      <c r="F48" s="18">
        <v>10.2</v>
      </c>
      <c r="G48" s="18">
        <v>10.2</v>
      </c>
      <c r="H48" s="18">
        <v>10.2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11.2</v>
      </c>
      <c r="E53" s="28">
        <f>E54+E56+E58+E60</f>
        <v>149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18">
        <v>0</v>
      </c>
      <c r="E54" s="18">
        <v>149</v>
      </c>
      <c r="F54" s="18">
        <v>0</v>
      </c>
      <c r="G54" s="18">
        <v>0</v>
      </c>
      <c r="H54" s="18">
        <v>0</v>
      </c>
    </row>
    <row r="55" spans="1:8" s="31" customFormat="1" ht="15.75">
      <c r="A55" s="43" t="s">
        <v>145</v>
      </c>
      <c r="B55" s="40" t="s">
        <v>97</v>
      </c>
      <c r="C55" s="64"/>
      <c r="D55" s="18">
        <v>0</v>
      </c>
      <c r="E55" s="18">
        <v>0</v>
      </c>
      <c r="F55" s="18">
        <v>0</v>
      </c>
      <c r="G55" s="18">
        <v>0</v>
      </c>
      <c r="H55" s="18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11.2</v>
      </c>
      <c r="E60" s="18">
        <v>0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11.2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1408.3</v>
      </c>
      <c r="E62" s="28">
        <f>E65+E69</f>
        <v>64.5</v>
      </c>
      <c r="F62" s="28">
        <f>F63+F65+F67+F69</f>
        <v>9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810.3</v>
      </c>
      <c r="E65" s="18">
        <v>64.5</v>
      </c>
      <c r="F65" s="18">
        <v>9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117.1</v>
      </c>
      <c r="E66" s="18">
        <v>60.5</v>
      </c>
      <c r="F66" s="18">
        <v>9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598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D74+D76+D77+D79+D82+D87+D88+D72</f>
        <v>2537.1</v>
      </c>
      <c r="E71" s="28">
        <f>E74+E76+E77+E79+E82+E87+E88+E72+E84</f>
        <v>3417.2999999999993</v>
      </c>
      <c r="F71" s="28">
        <f>F74+F76+F77+F79+F82+F87+F88+F72+F84</f>
        <v>86.6</v>
      </c>
      <c r="G71" s="28">
        <f>SUM(G72+G74+G76+G77+G79+G82)+SUM(G84:G88)</f>
        <v>28.1</v>
      </c>
      <c r="H71" s="28">
        <f>SUM(H72+H74+H76+H77+H79+H82)+SUM(H84:H88)</f>
        <v>28.1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31.6</v>
      </c>
      <c r="E72" s="32">
        <v>13.7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448.7</v>
      </c>
      <c r="E74" s="18">
        <v>236.4</v>
      </c>
      <c r="F74" s="18">
        <v>0</v>
      </c>
      <c r="G74" s="18">
        <v>0</v>
      </c>
      <c r="H74" s="18">
        <v>0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448.2</v>
      </c>
      <c r="E76" s="32">
        <v>1373.7</v>
      </c>
      <c r="F76" s="18">
        <v>51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83.2</v>
      </c>
      <c r="E77" s="18">
        <v>36</v>
      </c>
      <c r="F77" s="18">
        <v>1.3</v>
      </c>
      <c r="G77" s="18">
        <v>0</v>
      </c>
      <c r="H77" s="18">
        <v>0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15.3</v>
      </c>
      <c r="E78" s="18">
        <v>15</v>
      </c>
      <c r="F78" s="18">
        <v>0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0</v>
      </c>
      <c r="E79" s="18">
        <v>252.9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199.2</v>
      </c>
      <c r="E82" s="18">
        <v>207.5</v>
      </c>
      <c r="F82" s="18">
        <v>0</v>
      </c>
      <c r="G82" s="18">
        <v>0</v>
      </c>
      <c r="H82" s="18">
        <v>0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1.3</v>
      </c>
      <c r="E87" s="18">
        <v>87.2</v>
      </c>
      <c r="F87" s="18">
        <v>0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1324.9</v>
      </c>
      <c r="E88" s="26">
        <f>E89+E90+E91+E92+E93+E94+E95+E96+E97+E98</f>
        <v>1206.8999999999999</v>
      </c>
      <c r="F88" s="26">
        <f>F91+F92+F94+F95+F97+F98+F89</f>
        <v>34.3</v>
      </c>
      <c r="G88" s="26">
        <f>G91+G92+G94+G95+G97+G98</f>
        <v>28.1</v>
      </c>
      <c r="H88" s="26">
        <f>H89+H90+H91+H92+H93+H94+H95+H96+H97+H98</f>
        <v>28.1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5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447.4</v>
      </c>
      <c r="E91" s="18">
        <v>688.4</v>
      </c>
      <c r="F91" s="18">
        <v>3.1</v>
      </c>
      <c r="G91" s="18">
        <v>3.1</v>
      </c>
      <c r="H91" s="67">
        <v>3.1</v>
      </c>
    </row>
    <row r="92" spans="1:8" s="46" customFormat="1" ht="17.25" customHeight="1">
      <c r="A92" s="66"/>
      <c r="B92" s="17" t="s">
        <v>164</v>
      </c>
      <c r="C92" s="61"/>
      <c r="D92" s="18">
        <v>293.5</v>
      </c>
      <c r="E92" s="18">
        <v>268.9</v>
      </c>
      <c r="F92" s="18">
        <v>26.2</v>
      </c>
      <c r="G92" s="18">
        <v>25</v>
      </c>
      <c r="H92" s="67">
        <v>25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42</v>
      </c>
      <c r="E94" s="18">
        <v>43</v>
      </c>
      <c r="F94" s="18">
        <v>0</v>
      </c>
      <c r="G94" s="18">
        <v>0</v>
      </c>
      <c r="H94" s="67">
        <v>0</v>
      </c>
    </row>
    <row r="95" spans="1:8" s="46" customFormat="1" ht="17.25" customHeight="1">
      <c r="A95" s="66"/>
      <c r="B95" s="17" t="s">
        <v>167</v>
      </c>
      <c r="C95" s="61"/>
      <c r="D95" s="18">
        <v>33.2</v>
      </c>
      <c r="E95" s="18">
        <v>30</v>
      </c>
      <c r="F95" s="18">
        <v>5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508.8</v>
      </c>
      <c r="E97" s="18">
        <v>171.6</v>
      </c>
      <c r="F97" s="18">
        <v>0</v>
      </c>
      <c r="G97" s="18">
        <v>0</v>
      </c>
      <c r="H97" s="67">
        <v>0</v>
      </c>
    </row>
    <row r="98" spans="1:8" s="46" customFormat="1" ht="17.25" customHeight="1">
      <c r="A98" s="66"/>
      <c r="B98" s="17" t="s">
        <v>170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83.3</v>
      </c>
      <c r="E99" s="18">
        <v>71.6</v>
      </c>
      <c r="F99" s="18">
        <v>0</v>
      </c>
      <c r="G99" s="18">
        <v>0</v>
      </c>
      <c r="H99" s="67">
        <v>0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v>3035.3</v>
      </c>
      <c r="E100" s="18">
        <v>3430.4</v>
      </c>
      <c r="F100" s="18">
        <v>63.4</v>
      </c>
      <c r="G100" s="18">
        <v>160</v>
      </c>
      <c r="H100" s="18">
        <v>160</v>
      </c>
    </row>
    <row r="101" spans="1:8" s="46" customFormat="1" ht="16.5" customHeight="1">
      <c r="A101" s="77" t="s">
        <v>86</v>
      </c>
      <c r="B101" s="78"/>
      <c r="C101" s="58"/>
      <c r="D101" s="24">
        <f>D13-D28</f>
        <v>422.5000000000018</v>
      </c>
      <c r="E101" s="24">
        <f>E13-E28</f>
        <v>0</v>
      </c>
      <c r="F101" s="24">
        <f>F13-F28</f>
        <v>442.4000000000001</v>
      </c>
      <c r="G101" s="24">
        <f>G13-G28</f>
        <v>331.59999999999997</v>
      </c>
      <c r="H101" s="24">
        <f>H13-H28</f>
        <v>331.59999999999997</v>
      </c>
    </row>
    <row r="102" ht="16.5" customHeight="1"/>
    <row r="103" spans="2:5" ht="15.75">
      <c r="B103" s="1" t="s">
        <v>26</v>
      </c>
      <c r="D103" s="8" t="s">
        <v>87</v>
      </c>
      <c r="E103" s="8" t="s">
        <v>174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175</v>
      </c>
    </row>
  </sheetData>
  <sheetProtection/>
  <mergeCells count="22">
    <mergeCell ref="E1:H1"/>
    <mergeCell ref="F2:H2"/>
    <mergeCell ref="A4:H4"/>
    <mergeCell ref="A7:H7"/>
    <mergeCell ref="A5:H5"/>
    <mergeCell ref="A6:H6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D9:D11"/>
    <mergeCell ref="E10:E11"/>
    <mergeCell ref="E9:H9"/>
    <mergeCell ref="F10:F11"/>
    <mergeCell ref="G10:G11"/>
    <mergeCell ref="H10:H11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User</cp:lastModifiedBy>
  <cp:lastPrinted>2016-02-02T07:11:46Z</cp:lastPrinted>
  <dcterms:created xsi:type="dcterms:W3CDTF">2010-03-03T05:58:00Z</dcterms:created>
  <dcterms:modified xsi:type="dcterms:W3CDTF">2016-02-02T12:19:40Z</dcterms:modified>
  <cp:category/>
  <cp:version/>
  <cp:contentType/>
  <cp:contentStatus/>
</cp:coreProperties>
</file>