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'стр.2'!$A$1:$DF$106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<sst xmlns="http://schemas.openxmlformats.org/spreadsheetml/2006/main" count="287" uniqueCount="222">
  <si>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</si>
  <si>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</si>
  <si>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</si>
  <si>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</si>
  <si>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</si>
  <si>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</si>
  <si>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</si>
  <si>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</si>
  <si>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</si>
  <si>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</si>
  <si>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</si>
  <si>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</si>
  <si>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</si>
  <si>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</si>
  <si>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</si>
  <si>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</si>
  <si>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</si>
  <si>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</si>
  <si>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</si>
  <si>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</si>
  <si>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</si>
  <si>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</si>
  <si>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</si>
  <si>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</si>
  <si>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</si>
  <si>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</si>
  <si>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</si>
  <si>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</si>
  <si>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</si>
  <si>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</si>
  <si>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</si>
  <si>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</si>
  <si>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</si>
  <si>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</si>
  <si>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</si>
  <si>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</si>
  <si>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</si>
  <si>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</si>
  <si>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</si>
  <si>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</si>
  <si>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</si>
  <si>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</si>
  <si>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</si>
  <si>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</si>
  <si>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</si>
  <si>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</si>
  <si>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</si>
  <si>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</si>
  <si>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</si>
  <si>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</si>
  <si>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</si>
  <si>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</si>
  <si>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</si>
  <si>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</si>
  <si>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</si>
  <si>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</si>
  <si>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</si>
  <si>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</si>
  <si>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</si>
  <si>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</si>
  <si>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</si>
  <si>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</si>
  <si>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</si>
  <si>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</si>
  <si>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</si>
  <si>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</si>
  <si>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</si>
  <si>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</si>
  <si>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</si>
  <si>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</si>
  <si>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</si>
  <si>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</si>
  <si>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</si>
  <si>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</si>
  <si>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</si>
  <si>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</si>
  <si>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</si>
  <si>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</si>
  <si>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</si>
  <si>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</si>
  <si>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</si>
  <si>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</si>
  <si>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</si>
  <si>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</si>
  <si>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</si>
  <si>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</si>
  <si>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</si>
  <si>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</si>
  <si>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</si>
  <si>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</si>
  <si>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</si>
  <si>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</si>
  <si>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</si>
  <si>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</si>
  <si>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</si>
  <si>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</si>
  <si>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</si>
  <si>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</si>
  <si>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</si>
  <si>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</si>
  <si>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</si>
  <si>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</si>
  <si>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</si>
  <si>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</si>
  <si>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</si>
  <si>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</si>
  <si>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</si>
  <si>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</si>
  <si>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</si>
  <si>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</si>
  <si>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</si>
  <si>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</si>
  <si>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</si>
  <si>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</si>
  <si>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</si>
  <si>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</si>
  <si>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</si>
  <si>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</si>
  <si>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</si>
  <si>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</si>
  <si>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</si>
  <si>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</si>
  <si>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</si>
  <si>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</si>
  <si>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</si>
  <si>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</si>
  <si>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</si>
  <si>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</si>
  <si>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</si>
  <si>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</si>
  <si>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</si>
  <si>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</si>
  <si>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</si>
  <si>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</si>
  <si>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</si>
  <si>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</si>
  <si>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952 0801 000000 000 000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</si>
  <si>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</si>
  <si>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</si>
  <si>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</si>
  <si>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</si>
  <si>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</si>
  <si>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</si>
  <si>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</si>
  <si>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</si>
  <si>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</si>
  <si>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</si>
  <si>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</si>
  <si>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</si>
  <si>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</si>
  <si>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</si>
  <si>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</si>
  <si>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</si>
  <si>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</si>
  <si>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</si>
  <si>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</si>
  <si>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</si>
  <si>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</si>
  <si>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</si>
  <si>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</si>
  <si>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</si>
  <si>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</si>
  <si>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</si>
  <si>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</si>
  <si>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</si>
  <si>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</si>
  <si>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</si>
  <si>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</si>
  <si>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</si>
  <si>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</si>
  <si>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</si>
  <si>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</si>
  <si>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</si>
  <si>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</si>
  <si>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</si>
  <si>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</si>
  <si>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</si>
  <si>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</si>
  <si>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</si>
  <si>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</si>
  <si>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</si>
  <si>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</si>
  <si>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</si>
  <si>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</si>
  <si>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</si>
  <si>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</si>
  <si>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</si>
  <si>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</si>
  <si>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</si>
  <si>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</si>
  <si>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</si>
  <si>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</si>
  <si>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</si>
  <si>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</si>
  <si>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</si>
  <si>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</si>
  <si>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</si>
  <si>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</si>
  <si>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</si>
  <si>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</si>
  <si>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</si>
  <si>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</si>
  <si>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</si>
  <si>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951 0502 5221500 243 225</t>
  </si>
  <si>
    <t>951 0502 5221500 243  225</t>
  </si>
  <si>
    <t>951 1 14 06013 10 0000 430</t>
  </si>
  <si>
    <t>Невыясненные поступления.зачисляемые в бюджет поселения</t>
  </si>
  <si>
    <t>951 1 17 01050 10 0000 151</t>
  </si>
  <si>
    <t>01.03.2012</t>
  </si>
  <si>
    <t>марта</t>
  </si>
  <si>
    <t>951 0409 5222700 243 225</t>
  </si>
  <si>
    <t>951 0409 7955000 244 225</t>
  </si>
  <si>
    <t>951 0107 0200600 244 000</t>
  </si>
  <si>
    <t>951 0107 0200600 244 290</t>
  </si>
  <si>
    <t>Туроверов В.В.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</si>
  <si>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</si>
  <si>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</si>
  <si>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</si>
  <si>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</si>
  <si>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</si>
  <si>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</si>
  <si>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956 0113 7954500 244 290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</si>
</sst>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1">
      <selection activeCell="BC36" sqref="BC36:BV36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36" t="s">
        <v>31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O2" s="37" t="s">
        <v>7</v>
      </c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82" t="s">
        <v>32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4"/>
    </row>
    <row r="4" spans="41:110" s="2" customFormat="1" ht="15" customHeight="1">
      <c r="AO4" s="4" t="s">
        <v>13</v>
      </c>
      <c r="AP4" s="86" t="s">
        <v>209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40">
        <v>20</v>
      </c>
      <c r="BO4" s="40"/>
      <c r="BP4" s="40"/>
      <c r="BQ4" s="40"/>
      <c r="BR4" s="41" t="s">
        <v>153</v>
      </c>
      <c r="BS4" s="41"/>
      <c r="BT4" s="41"/>
      <c r="BU4" s="2" t="s">
        <v>14</v>
      </c>
      <c r="CM4" s="4" t="s">
        <v>8</v>
      </c>
      <c r="CO4" s="46" t="s">
        <v>208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8"/>
    </row>
    <row r="5" spans="1:110" s="2" customFormat="1" ht="14.25" customHeight="1">
      <c r="A5" s="2" t="s">
        <v>48</v>
      </c>
      <c r="CM5" s="4" t="s">
        <v>9</v>
      </c>
      <c r="CO5" s="46" t="s">
        <v>59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8"/>
    </row>
    <row r="6" spans="1:110" s="2" customFormat="1" ht="12.75" customHeight="1">
      <c r="A6" s="2" t="s">
        <v>49</v>
      </c>
      <c r="S6" s="49" t="s">
        <v>62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M6" s="4" t="s">
        <v>47</v>
      </c>
      <c r="CO6" s="46" t="s">
        <v>60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8"/>
    </row>
    <row r="7" spans="1:110" s="2" customFormat="1" ht="1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M7" s="4" t="s">
        <v>10</v>
      </c>
      <c r="CO7" s="46" t="s">
        <v>61</v>
      </c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8"/>
    </row>
    <row r="8" spans="1:110" s="2" customFormat="1" ht="15" customHeight="1">
      <c r="A8" s="2" t="s">
        <v>42</v>
      </c>
      <c r="CM8" s="4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8"/>
    </row>
    <row r="9" spans="1:110" s="2" customFormat="1" ht="15" customHeight="1" thickBot="1">
      <c r="A9" s="2" t="s">
        <v>43</v>
      </c>
      <c r="CO9" s="88" t="s">
        <v>11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90"/>
    </row>
    <row r="10" spans="1:110" s="3" customFormat="1" ht="25.5" customHeight="1">
      <c r="A10" s="87" t="s">
        <v>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</row>
    <row r="11" spans="1:110" ht="33" customHeight="1">
      <c r="A11" s="74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 t="s">
        <v>1</v>
      </c>
      <c r="AD11" s="69"/>
      <c r="AE11" s="69"/>
      <c r="AF11" s="69"/>
      <c r="AG11" s="69"/>
      <c r="AH11" s="69"/>
      <c r="AI11" s="69" t="s">
        <v>50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 t="s">
        <v>44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 t="s">
        <v>2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 t="s">
        <v>3</v>
      </c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70"/>
    </row>
    <row r="12" spans="1:110" s="17" customFormat="1" ht="12" customHeight="1" thickBot="1">
      <c r="A12" s="75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1">
        <v>2</v>
      </c>
      <c r="AD12" s="71"/>
      <c r="AE12" s="71"/>
      <c r="AF12" s="71"/>
      <c r="AG12" s="71"/>
      <c r="AH12" s="71"/>
      <c r="AI12" s="71">
        <v>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>
        <v>4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>
        <v>5</v>
      </c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>
        <v>6</v>
      </c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2"/>
    </row>
    <row r="13" spans="1:110" ht="15" customHeight="1">
      <c r="A13" s="60" t="s">
        <v>34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7" t="s">
        <v>5</v>
      </c>
      <c r="AD13" s="68"/>
      <c r="AE13" s="68"/>
      <c r="AF13" s="68"/>
      <c r="AG13" s="68"/>
      <c r="AH13" s="68"/>
      <c r="AI13" s="68" t="s">
        <v>6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5">
        <f>BC15+BC30</f>
        <v>13984396</v>
      </c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>
        <f>BW15+BW30</f>
        <v>1092478.6099999999</v>
      </c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>
        <f>BC13-BW13</f>
        <v>12891917.39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6"/>
    </row>
    <row r="14" spans="1:110" ht="1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7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9"/>
    </row>
    <row r="15" spans="1:110" ht="15" customHeight="1">
      <c r="A15" s="54" t="s">
        <v>63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77"/>
      <c r="AD15" s="78"/>
      <c r="AE15" s="78"/>
      <c r="AF15" s="78"/>
      <c r="AG15" s="78"/>
      <c r="AH15" s="78"/>
      <c r="AI15" s="78" t="s">
        <v>65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>
        <f>BC16+BC17+BC20+BC21+BC22+BC23+BC24+BC25+BC26+BC27+BC28+BC19+BC18</f>
        <v>4857200</v>
      </c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>
        <f>BW16+BW17+BW19+BW20+BW21+BW22+BW23+BW24+BW25+BW26+BW27+BW28+BW18+BW29</f>
        <v>160878.61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>
        <f aca="true" t="shared" si="0" ref="CO15:CO28">BC15-BW15</f>
        <v>4696321.39</v>
      </c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5"/>
    </row>
    <row r="16" spans="1:110" ht="16.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 t="s">
        <v>66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35">
        <v>691900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63486.9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29">
        <f t="shared" si="0"/>
        <v>628413.1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1"/>
    </row>
    <row r="17" spans="1:110" ht="37.5" customHeight="1">
      <c r="A17" s="50" t="s">
        <v>67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68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35">
        <v>49100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9992.25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29">
        <f t="shared" si="0"/>
        <v>39107.75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1"/>
    </row>
    <row r="18" spans="1:110" ht="61.5" customHeight="1">
      <c r="A18" s="56" t="s">
        <v>151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32"/>
      <c r="AD18" s="33"/>
      <c r="AE18" s="33"/>
      <c r="AF18" s="33"/>
      <c r="AG18" s="33"/>
      <c r="AH18" s="34"/>
      <c r="AI18" s="27" t="s">
        <v>150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9">
        <v>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8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29">
        <f>BC18-BW18</f>
        <v>0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1"/>
    </row>
    <row r="19" spans="1:110" ht="16.5" customHeight="1">
      <c r="A19" s="44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 t="s">
        <v>70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5">
        <v>0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269.5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29">
        <f t="shared" si="0"/>
        <v>-269.5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1"/>
    </row>
    <row r="20" spans="1:110" ht="55.5" customHeight="1">
      <c r="A20" s="50" t="s">
        <v>71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72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35">
        <v>161500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2.21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29">
        <f t="shared" si="0"/>
        <v>161497.79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1"/>
    </row>
    <row r="21" spans="1:110" ht="16.5" customHeight="1">
      <c r="A21" s="50" t="s">
        <v>74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73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35">
        <v>0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>
        <v>0</v>
      </c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29">
        <f t="shared" si="0"/>
        <v>0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1"/>
    </row>
    <row r="22" spans="1:110" ht="22.5" customHeight="1">
      <c r="A22" s="50" t="s">
        <v>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76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5">
        <v>0</v>
      </c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29">
        <f t="shared" si="0"/>
        <v>0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1"/>
    </row>
    <row r="23" spans="1:110" ht="78" customHeight="1">
      <c r="A23" s="50" t="s">
        <v>77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78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5">
        <v>3404900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45414.02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29">
        <f t="shared" si="0"/>
        <v>3359485.98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1"/>
    </row>
    <row r="24" spans="1:110" ht="88.5" customHeight="1">
      <c r="A24" s="50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80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5">
        <v>79300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>
        <v>20275.15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29">
        <f t="shared" si="0"/>
        <v>59024.85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</row>
    <row r="25" spans="1:110" ht="47.25" customHeight="1">
      <c r="A25" s="50" t="s">
        <v>81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82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5">
        <v>5400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500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29">
        <f t="shared" si="0"/>
        <v>4900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1"/>
    </row>
    <row r="26" spans="1:110" ht="46.5" customHeight="1">
      <c r="A26" s="50" t="s">
        <v>83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84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5">
        <v>0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0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29">
        <f t="shared" si="0"/>
        <v>0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1"/>
    </row>
    <row r="27" spans="1:110" ht="96" customHeight="1">
      <c r="A27" s="50" t="s">
        <v>85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80"/>
      <c r="AD27" s="27"/>
      <c r="AE27" s="27"/>
      <c r="AF27" s="27"/>
      <c r="AG27" s="27"/>
      <c r="AH27" s="27"/>
      <c r="AI27" s="27" t="s">
        <v>86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35">
        <v>262600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>
        <v>130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29">
        <f t="shared" si="0"/>
        <v>262470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1"/>
    </row>
    <row r="28" spans="1:110" ht="66" customHeight="1">
      <c r="A28" s="50" t="s">
        <v>87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80"/>
      <c r="AD28" s="27"/>
      <c r="AE28" s="27"/>
      <c r="AF28" s="27"/>
      <c r="AG28" s="27"/>
      <c r="AH28" s="27"/>
      <c r="AI28" s="27" t="s">
        <v>205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35">
        <v>202500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>
        <v>20808.58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29">
        <f t="shared" si="0"/>
        <v>181691.41999999998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1"/>
    </row>
    <row r="29" spans="1:110" ht="60.75" customHeight="1">
      <c r="A29" s="50" t="s">
        <v>206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207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>
        <v>0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29">
        <f aca="true" t="shared" si="1" ref="CO29:CO34">BC29-BW29</f>
        <v>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16.5" customHeight="1">
      <c r="A30" s="52" t="s">
        <v>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93"/>
      <c r="AD30" s="94"/>
      <c r="AE30" s="94"/>
      <c r="AF30" s="94"/>
      <c r="AG30" s="94"/>
      <c r="AH30" s="94"/>
      <c r="AI30" s="94" t="s">
        <v>89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5">
        <f>BC31+BC32+BC34+BC35</f>
        <v>9127196</v>
      </c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>
        <f>BW31+BW32+BW34+BW35</f>
        <v>931600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79">
        <f>BC30-BW30</f>
        <v>8195596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5"/>
    </row>
    <row r="31" spans="1:110" ht="41.25" customHeight="1">
      <c r="A31" s="50" t="s">
        <v>90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80"/>
      <c r="AD31" s="27"/>
      <c r="AE31" s="27"/>
      <c r="AF31" s="27"/>
      <c r="AG31" s="27"/>
      <c r="AH31" s="27"/>
      <c r="AI31" s="27" t="s">
        <v>91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5">
        <v>1685400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>
        <v>792100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91">
        <f t="shared" si="1"/>
        <v>893300</v>
      </c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</row>
    <row r="32" spans="1:110" ht="54" customHeight="1">
      <c r="A32" s="50" t="s">
        <v>92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80"/>
      <c r="AD32" s="27"/>
      <c r="AE32" s="27"/>
      <c r="AF32" s="27"/>
      <c r="AG32" s="27"/>
      <c r="AH32" s="27"/>
      <c r="AI32" s="27" t="s">
        <v>93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5">
        <v>140700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>
        <v>139300</v>
      </c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91">
        <f t="shared" si="1"/>
        <v>1400</v>
      </c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</row>
    <row r="33" spans="1:110" ht="81" customHeight="1" hidden="1">
      <c r="A33" s="50" t="s">
        <v>94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0"/>
      <c r="AD33" s="27"/>
      <c r="AE33" s="27"/>
      <c r="AF33" s="27"/>
      <c r="AG33" s="27"/>
      <c r="AH33" s="27"/>
      <c r="AI33" s="27" t="s">
        <v>95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35">
        <v>1400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91">
        <f t="shared" si="1"/>
        <v>1400</v>
      </c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2"/>
    </row>
    <row r="34" spans="1:110" ht="41.25" customHeight="1">
      <c r="A34" s="50" t="s">
        <v>137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0"/>
      <c r="AD34" s="27"/>
      <c r="AE34" s="27"/>
      <c r="AF34" s="27"/>
      <c r="AG34" s="27"/>
      <c r="AH34" s="27"/>
      <c r="AI34" s="27" t="s">
        <v>138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35">
        <v>200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>
        <v>200</v>
      </c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91">
        <f t="shared" si="1"/>
        <v>0</v>
      </c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2"/>
    </row>
    <row r="35" spans="1:110" ht="20.25" customHeight="1">
      <c r="A35" s="50" t="s">
        <v>96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80"/>
      <c r="AD35" s="27"/>
      <c r="AE35" s="27"/>
      <c r="AF35" s="27"/>
      <c r="AG35" s="27"/>
      <c r="AH35" s="27"/>
      <c r="AI35" s="27" t="s">
        <v>97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35">
        <v>7300896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>
        <f>BC35-BW35</f>
        <v>7300896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96"/>
    </row>
    <row r="36" spans="1:110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80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96"/>
    </row>
    <row r="37" spans="1:110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80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96"/>
    </row>
    <row r="38" spans="1:110" ht="16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80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96"/>
    </row>
    <row r="39" spans="1:110" ht="16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80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96"/>
    </row>
    <row r="40" spans="1:110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80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96"/>
    </row>
    <row r="41" spans="1:110" ht="16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80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96"/>
    </row>
    <row r="42" spans="1:110" ht="16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80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96"/>
    </row>
    <row r="43" spans="1:110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80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96"/>
    </row>
    <row r="44" spans="1:110" ht="16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8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96"/>
    </row>
    <row r="45" spans="1:110" ht="16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80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96"/>
    </row>
    <row r="46" spans="1:110" ht="16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80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96"/>
    </row>
    <row r="47" spans="1:110" ht="16.5" customHeight="1" thickBo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98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10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6"/>
  <sheetViews>
    <sheetView view="pageBreakPreview" zoomScaleSheetLayoutView="100" workbookViewId="0" topLeftCell="A35">
      <selection activeCell="AZ44" sqref="AZ44:BV44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33" customHeight="1">
      <c r="A3" s="74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 t="s">
        <v>1</v>
      </c>
      <c r="AD3" s="69"/>
      <c r="AE3" s="69"/>
      <c r="AF3" s="69"/>
      <c r="AG3" s="69"/>
      <c r="AH3" s="69"/>
      <c r="AI3" s="69" t="s">
        <v>51</v>
      </c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 t="s">
        <v>45</v>
      </c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 t="s">
        <v>2</v>
      </c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 t="s">
        <v>3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70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67" t="s">
        <v>15</v>
      </c>
      <c r="AD5" s="68"/>
      <c r="AE5" s="68"/>
      <c r="AF5" s="68"/>
      <c r="AG5" s="68"/>
      <c r="AH5" s="68"/>
      <c r="AI5" s="68" t="s">
        <v>6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5">
        <f>AZ7+AZ12+AZ14+AZ31+AZ33+AZ44+AZ49+AZ54+AZ56+AZ64+AZ68+AZ74+AZ77+AZ80</f>
        <v>14310996</v>
      </c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>
        <f>BW7+BW12+BW14+BW31+BW33+BW44+BW49+BW64+BW74+BW77+BW80+BW68</f>
        <v>681708.3800000001</v>
      </c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>
        <f>AZ5-BW5</f>
        <v>13629287.62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ht="15" customHeight="1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73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9"/>
    </row>
    <row r="7" spans="1:110" ht="60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77"/>
      <c r="AD7" s="78"/>
      <c r="AE7" s="78"/>
      <c r="AF7" s="78"/>
      <c r="AG7" s="78"/>
      <c r="AH7" s="78"/>
      <c r="AI7" s="78" t="s">
        <v>105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9">
        <f>AZ8+AZ9+AZ10+AZ11</f>
        <v>666000</v>
      </c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>
        <f>BW8+BW9+BW10</f>
        <v>71794.28</v>
      </c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>
        <f>AZ7-BW7</f>
        <v>594205.72</v>
      </c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5"/>
    </row>
    <row r="8" spans="1:110" ht="15" customHeight="1">
      <c r="A8" s="50" t="s">
        <v>99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80"/>
      <c r="AD8" s="27"/>
      <c r="AE8" s="27"/>
      <c r="AF8" s="27"/>
      <c r="AG8" s="27"/>
      <c r="AH8" s="27"/>
      <c r="AI8" s="27" t="s">
        <v>154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35">
        <v>494200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>
        <v>50190.8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91">
        <f aca="true" t="shared" si="0" ref="CO8:CO13">AZ8-BW8</f>
        <v>444009.2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2"/>
    </row>
    <row r="9" spans="1:110" ht="27.75" customHeight="1">
      <c r="A9" s="50" t="s">
        <v>101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80"/>
      <c r="AD9" s="27"/>
      <c r="AE9" s="27"/>
      <c r="AF9" s="27"/>
      <c r="AG9" s="27"/>
      <c r="AH9" s="27"/>
      <c r="AI9" s="27" t="s">
        <v>155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35">
        <v>149200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>
        <v>21603.48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91">
        <f t="shared" si="0"/>
        <v>127596.52</v>
      </c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2"/>
    </row>
    <row r="10" spans="1:110" ht="25.5" customHeight="1">
      <c r="A10" s="50" t="s">
        <v>100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80"/>
      <c r="AD10" s="27"/>
      <c r="AE10" s="27"/>
      <c r="AF10" s="27"/>
      <c r="AG10" s="27"/>
      <c r="AH10" s="27"/>
      <c r="AI10" s="27" t="s">
        <v>156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>
        <v>17400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>
        <v>0</v>
      </c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91">
        <f t="shared" si="0"/>
        <v>17400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ht="22.5" customHeight="1">
      <c r="A11" s="50" t="s">
        <v>101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80"/>
      <c r="AD11" s="27"/>
      <c r="AE11" s="27"/>
      <c r="AF11" s="27"/>
      <c r="AG11" s="27"/>
      <c r="AH11" s="27"/>
      <c r="AI11" s="27" t="s">
        <v>157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>
        <v>5200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>
        <v>0</v>
      </c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91">
        <f t="shared" si="0"/>
        <v>5200</v>
      </c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</row>
    <row r="12" spans="1:110" ht="69.75" customHeight="1">
      <c r="A12" s="119" t="s">
        <v>102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93"/>
      <c r="AD12" s="94"/>
      <c r="AE12" s="94"/>
      <c r="AF12" s="94"/>
      <c r="AG12" s="94"/>
      <c r="AH12" s="94"/>
      <c r="AI12" s="94" t="s">
        <v>106</v>
      </c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>
        <v>8300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>
        <v>0</v>
      </c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79">
        <f t="shared" si="0"/>
        <v>8300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5"/>
    </row>
    <row r="13" spans="1:110" ht="15" customHeight="1">
      <c r="A13" s="50" t="s">
        <v>103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80"/>
      <c r="AD13" s="27"/>
      <c r="AE13" s="27"/>
      <c r="AF13" s="27"/>
      <c r="AG13" s="27"/>
      <c r="AH13" s="27"/>
      <c r="AI13" s="27" t="s">
        <v>158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>
        <v>8300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>
        <v>0</v>
      </c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91">
        <f t="shared" si="0"/>
        <v>8300</v>
      </c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2"/>
    </row>
    <row r="14" spans="1:110" ht="54" customHeight="1">
      <c r="A14" s="119" t="s">
        <v>104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C14" s="93"/>
      <c r="AD14" s="94"/>
      <c r="AE14" s="94"/>
      <c r="AF14" s="94"/>
      <c r="AG14" s="94"/>
      <c r="AH14" s="94"/>
      <c r="AI14" s="94" t="s">
        <v>107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>
        <f>AZ15+AZ16+AZ17+AZ18+AZ19+AZ20+AZ22+AZ23+AZ25+AZ26+AZ29+AZ30</f>
        <v>2468400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>
        <f>BW15+BW16+BW17+BW18+BW19+BW20+BW22+BW23+BW25+BW26+BW29</f>
        <v>315520.93000000005</v>
      </c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79">
        <f aca="true" t="shared" si="1" ref="CO14:CO28">AZ14-BW14</f>
        <v>2152879.07</v>
      </c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5"/>
    </row>
    <row r="15" spans="1:110" ht="15" customHeight="1">
      <c r="A15" s="50" t="s">
        <v>99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80"/>
      <c r="AD15" s="27"/>
      <c r="AE15" s="27"/>
      <c r="AF15" s="27"/>
      <c r="AG15" s="27"/>
      <c r="AH15" s="27"/>
      <c r="AI15" s="27" t="s">
        <v>159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>
        <v>1562400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>
        <v>167503.36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91">
        <f t="shared" si="1"/>
        <v>1394896.6400000001</v>
      </c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2"/>
    </row>
    <row r="16" spans="1:110" ht="24" customHeight="1">
      <c r="A16" s="50" t="s">
        <v>101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80"/>
      <c r="AD16" s="27"/>
      <c r="AE16" s="27"/>
      <c r="AF16" s="27"/>
      <c r="AG16" s="27"/>
      <c r="AH16" s="27"/>
      <c r="AI16" s="27" t="s">
        <v>160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>
        <v>471800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66147.89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91">
        <f>AZ16-BW16</f>
        <v>405652.11</v>
      </c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</row>
    <row r="17" spans="1:110" ht="15" customHeight="1">
      <c r="A17" s="50" t="s">
        <v>100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161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>
        <v>65300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0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91">
        <f t="shared" si="1"/>
        <v>65300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</row>
    <row r="18" spans="1:110" ht="27.75" customHeight="1">
      <c r="A18" s="50" t="s">
        <v>101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80"/>
      <c r="AD18" s="27"/>
      <c r="AE18" s="27"/>
      <c r="AF18" s="27"/>
      <c r="AG18" s="27"/>
      <c r="AH18" s="27"/>
      <c r="AI18" s="27" t="s">
        <v>162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>
        <v>19700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91">
        <f t="shared" si="1"/>
        <v>19700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</row>
    <row r="19" spans="1:110" ht="15" customHeight="1">
      <c r="A19" s="50" t="s">
        <v>108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80"/>
      <c r="AD19" s="27"/>
      <c r="AE19" s="27"/>
      <c r="AF19" s="27"/>
      <c r="AG19" s="27"/>
      <c r="AH19" s="27"/>
      <c r="AI19" s="27" t="s">
        <v>163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>
        <v>42000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5201.39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91">
        <f t="shared" si="1"/>
        <v>36798.61</v>
      </c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2"/>
    </row>
    <row r="20" spans="1:110" ht="15" customHeight="1">
      <c r="A20" s="50" t="s">
        <v>122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164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>
        <v>113000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12200.29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91">
        <f t="shared" si="1"/>
        <v>100799.70999999999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2"/>
    </row>
    <row r="21" spans="1:110" ht="30" customHeight="1" hidden="1">
      <c r="A21" s="50" t="s">
        <v>109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139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>
        <v>6184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91">
        <f t="shared" si="1"/>
        <v>6184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2"/>
    </row>
    <row r="22" spans="1:110" ht="21.75" customHeight="1">
      <c r="A22" s="50" t="s">
        <v>110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165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>
        <v>58800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48755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91">
        <f t="shared" si="1"/>
        <v>10045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</row>
    <row r="23" spans="1:110" ht="15" customHeight="1">
      <c r="A23" s="50" t="s">
        <v>103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166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35">
        <v>20900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5200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91">
        <f t="shared" si="1"/>
        <v>15700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2"/>
    </row>
    <row r="24" spans="1:110" ht="15" customHeight="1" hidden="1">
      <c r="A24" s="50" t="s">
        <v>111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167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5">
        <v>8200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91">
        <f t="shared" si="1"/>
        <v>8200</v>
      </c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2"/>
    </row>
    <row r="25" spans="1:110" ht="21.75" customHeight="1">
      <c r="A25" s="50" t="s">
        <v>112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168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>
        <v>5000</v>
      </c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990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91">
        <f t="shared" si="1"/>
        <v>4010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2"/>
    </row>
    <row r="26" spans="1:110" ht="25.5" customHeight="1">
      <c r="A26" s="50" t="s">
        <v>113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169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>
        <v>107300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9323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91">
        <f t="shared" si="1"/>
        <v>97977</v>
      </c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2"/>
    </row>
    <row r="27" spans="1:110" ht="25.5" customHeight="1" hidden="1">
      <c r="A27" s="107" t="s">
        <v>118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109"/>
      <c r="AD27" s="110"/>
      <c r="AE27" s="110"/>
      <c r="AF27" s="110"/>
      <c r="AG27" s="110"/>
      <c r="AH27" s="111"/>
      <c r="AI27" s="125" t="s">
        <v>119</v>
      </c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1"/>
      <c r="AZ27" s="121">
        <v>205721</v>
      </c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4"/>
      <c r="BW27" s="12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4"/>
      <c r="CO27" s="79">
        <f t="shared" si="1"/>
        <v>205721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5"/>
    </row>
    <row r="28" spans="1:110" ht="25.5" customHeight="1" hidden="1">
      <c r="A28" s="112" t="s">
        <v>111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32"/>
      <c r="AD28" s="33"/>
      <c r="AE28" s="33"/>
      <c r="AF28" s="33"/>
      <c r="AG28" s="33"/>
      <c r="AH28" s="34"/>
      <c r="AI28" s="101" t="s">
        <v>120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/>
      <c r="AZ28" s="29">
        <v>205721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8"/>
      <c r="BW28" s="29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28"/>
      <c r="CO28" s="91">
        <f t="shared" si="1"/>
        <v>205721</v>
      </c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2"/>
    </row>
    <row r="29" spans="1:110" ht="25.5" customHeight="1">
      <c r="A29" s="50" t="s">
        <v>113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170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9">
        <v>200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8"/>
      <c r="BW29" s="29">
        <v>200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28"/>
      <c r="CO29" s="29">
        <f>AZ29-BW29</f>
        <v>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25.5" customHeight="1">
      <c r="A30" s="50" t="s">
        <v>113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/>
      <c r="AD30" s="27"/>
      <c r="AE30" s="27"/>
      <c r="AF30" s="27"/>
      <c r="AG30" s="27"/>
      <c r="AH30" s="27"/>
      <c r="AI30" s="27" t="s">
        <v>171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9">
        <v>2000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8"/>
      <c r="BW30" s="29">
        <v>0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28"/>
      <c r="CO30" s="29">
        <f>AZ30-BW30</f>
        <v>2000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1"/>
    </row>
    <row r="31" spans="1:110" ht="25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93"/>
      <c r="AD31" s="94"/>
      <c r="AE31" s="94"/>
      <c r="AF31" s="94"/>
      <c r="AG31" s="94"/>
      <c r="AH31" s="94"/>
      <c r="AI31" s="94" t="s">
        <v>212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21">
        <v>176500</v>
      </c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4"/>
      <c r="BW31" s="121">
        <f>BW32</f>
        <v>0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4"/>
      <c r="CO31" s="121">
        <f>AZ31-BW31</f>
        <v>176500</v>
      </c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3"/>
    </row>
    <row r="32" spans="1:110" ht="25.5" customHeight="1">
      <c r="A32" s="56" t="s">
        <v>111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80"/>
      <c r="AD32" s="27"/>
      <c r="AE32" s="27"/>
      <c r="AF32" s="27"/>
      <c r="AG32" s="27"/>
      <c r="AH32" s="27"/>
      <c r="AI32" s="27" t="s">
        <v>213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9">
        <v>176500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8"/>
      <c r="BW32" s="29">
        <v>0</v>
      </c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28"/>
      <c r="CO32" s="29">
        <f>AZ32-BW32</f>
        <v>176500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1"/>
    </row>
    <row r="33" spans="1:110" ht="35.25" customHeight="1">
      <c r="A33" s="107" t="s">
        <v>140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C33" s="109"/>
      <c r="AD33" s="110"/>
      <c r="AE33" s="110"/>
      <c r="AF33" s="110"/>
      <c r="AG33" s="110"/>
      <c r="AH33" s="111"/>
      <c r="AI33" s="125" t="s">
        <v>141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1"/>
      <c r="AZ33" s="121">
        <f>AZ34+AZ35+AZ37+AZ38+AZ39+AZ40+AZ41+AZ42+AZ43</f>
        <v>39600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4"/>
      <c r="BW33" s="121">
        <f>BW34+BW35+BW36</f>
        <v>5000</v>
      </c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4"/>
      <c r="CO33" s="121">
        <f aca="true" t="shared" si="2" ref="CO33:CO48">AZ33-BW33</f>
        <v>34600</v>
      </c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3"/>
    </row>
    <row r="34" spans="1:110" ht="25.5" customHeight="1">
      <c r="A34" s="50" t="s">
        <v>111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32"/>
      <c r="AD34" s="33"/>
      <c r="AE34" s="33"/>
      <c r="AF34" s="33"/>
      <c r="AG34" s="33"/>
      <c r="AH34" s="34"/>
      <c r="AI34" s="101" t="s">
        <v>173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4"/>
      <c r="AZ34" s="29">
        <v>5000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8"/>
      <c r="BW34" s="29">
        <v>5000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28"/>
      <c r="CO34" s="121">
        <f t="shared" si="2"/>
        <v>0</v>
      </c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3"/>
    </row>
    <row r="35" spans="1:110" ht="25.5" customHeight="1">
      <c r="A35" s="50" t="s">
        <v>172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32"/>
      <c r="AD35" s="33"/>
      <c r="AE35" s="33"/>
      <c r="AF35" s="33"/>
      <c r="AG35" s="33"/>
      <c r="AH35" s="34"/>
      <c r="AI35" s="101" t="s">
        <v>174</v>
      </c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4"/>
      <c r="AZ35" s="29">
        <v>3400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8"/>
      <c r="BW35" s="29">
        <v>0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28"/>
      <c r="CO35" s="29">
        <f t="shared" si="2"/>
        <v>3400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1"/>
    </row>
    <row r="36" spans="1:110" ht="25.5" customHeight="1" hidden="1">
      <c r="A36" s="50" t="s">
        <v>111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32"/>
      <c r="AD36" s="33"/>
      <c r="AE36" s="33"/>
      <c r="AF36" s="33"/>
      <c r="AG36" s="33"/>
      <c r="AH36" s="34"/>
      <c r="AI36" s="101" t="s">
        <v>174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/>
      <c r="AZ36" s="29">
        <v>3400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8"/>
      <c r="BW36" s="29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28"/>
      <c r="CO36" s="29">
        <f aca="true" t="shared" si="3" ref="CO36:CO43">AZ36-BW36</f>
        <v>3400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1"/>
    </row>
    <row r="37" spans="1:110" ht="36" customHeight="1">
      <c r="A37" s="50" t="s">
        <v>175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32"/>
      <c r="AD37" s="33"/>
      <c r="AE37" s="33"/>
      <c r="AF37" s="33"/>
      <c r="AG37" s="33"/>
      <c r="AH37" s="34"/>
      <c r="AI37" s="101" t="s">
        <v>215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4"/>
      <c r="AZ37" s="29">
        <v>6900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8"/>
      <c r="BW37" s="29">
        <v>0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28"/>
      <c r="CO37" s="29">
        <f t="shared" si="3"/>
        <v>6900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1"/>
    </row>
    <row r="38" spans="1:110" ht="36" customHeight="1">
      <c r="A38" s="50" t="s">
        <v>111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32"/>
      <c r="AD38" s="33"/>
      <c r="AE38" s="33"/>
      <c r="AF38" s="33"/>
      <c r="AG38" s="33"/>
      <c r="AH38" s="34"/>
      <c r="AI38" s="101" t="s">
        <v>220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4"/>
      <c r="AZ38" s="29">
        <v>12600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8"/>
      <c r="BW38" s="29">
        <v>0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28"/>
      <c r="CO38" s="29">
        <f t="shared" si="3"/>
        <v>12600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1"/>
    </row>
    <row r="39" spans="1:110" ht="36" customHeight="1">
      <c r="A39" s="50" t="s">
        <v>103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32"/>
      <c r="AD39" s="33"/>
      <c r="AE39" s="33"/>
      <c r="AF39" s="33"/>
      <c r="AG39" s="33"/>
      <c r="AH39" s="34"/>
      <c r="AI39" s="101" t="s">
        <v>216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29">
        <v>200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8"/>
      <c r="BW39" s="29">
        <v>0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28"/>
      <c r="CO39" s="29">
        <f t="shared" si="3"/>
        <v>200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1"/>
    </row>
    <row r="40" spans="1:110" ht="36" customHeight="1">
      <c r="A40" s="50" t="s">
        <v>103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32"/>
      <c r="AD40" s="33"/>
      <c r="AE40" s="33"/>
      <c r="AF40" s="33"/>
      <c r="AG40" s="33"/>
      <c r="AH40" s="34"/>
      <c r="AI40" s="101" t="s">
        <v>217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4"/>
      <c r="AZ40" s="29">
        <v>500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8"/>
      <c r="BW40" s="29">
        <v>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28"/>
      <c r="CO40" s="29">
        <f t="shared" si="3"/>
        <v>500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1"/>
    </row>
    <row r="41" spans="1:110" ht="36" customHeight="1">
      <c r="A41" s="50" t="s">
        <v>111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32"/>
      <c r="AD41" s="33"/>
      <c r="AE41" s="33"/>
      <c r="AF41" s="33"/>
      <c r="AG41" s="33"/>
      <c r="AH41" s="34"/>
      <c r="AI41" s="101" t="s">
        <v>221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4"/>
      <c r="AZ41" s="29">
        <v>1000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8"/>
      <c r="BW41" s="29">
        <v>0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28"/>
      <c r="CO41" s="29">
        <f t="shared" si="3"/>
        <v>1000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1"/>
    </row>
    <row r="42" spans="1:110" ht="36" customHeight="1">
      <c r="A42" s="50" t="s">
        <v>110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2"/>
      <c r="AD42" s="33"/>
      <c r="AE42" s="33"/>
      <c r="AF42" s="33"/>
      <c r="AG42" s="33"/>
      <c r="AH42" s="34"/>
      <c r="AI42" s="101" t="s">
        <v>218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4"/>
      <c r="AZ42" s="29">
        <v>9000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8"/>
      <c r="BW42" s="29">
        <v>0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28"/>
      <c r="CO42" s="29">
        <f t="shared" si="3"/>
        <v>9000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1"/>
    </row>
    <row r="43" spans="1:110" ht="36" customHeight="1">
      <c r="A43" s="50" t="s">
        <v>103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2"/>
      <c r="AD43" s="33"/>
      <c r="AE43" s="33"/>
      <c r="AF43" s="33"/>
      <c r="AG43" s="33"/>
      <c r="AH43" s="34"/>
      <c r="AI43" s="101" t="s">
        <v>219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4"/>
      <c r="AZ43" s="29">
        <v>1000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8"/>
      <c r="BW43" s="29">
        <v>0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28"/>
      <c r="CO43" s="29">
        <f t="shared" si="3"/>
        <v>1000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1"/>
    </row>
    <row r="44" spans="1:110" ht="22.5" customHeight="1">
      <c r="A44" s="119" t="s">
        <v>115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93"/>
      <c r="AD44" s="94"/>
      <c r="AE44" s="94"/>
      <c r="AF44" s="94"/>
      <c r="AG44" s="94"/>
      <c r="AH44" s="94"/>
      <c r="AI44" s="94" t="s">
        <v>114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5">
        <f>AZ45+AZ46+AZ47+AZ48</f>
        <v>140700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>
        <f>BW45+BW46+BW48</f>
        <v>0</v>
      </c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79">
        <f t="shared" si="2"/>
        <v>140700</v>
      </c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5"/>
    </row>
    <row r="45" spans="1:110" ht="15" customHeight="1">
      <c r="A45" s="50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80"/>
      <c r="AD45" s="27"/>
      <c r="AE45" s="27"/>
      <c r="AF45" s="27"/>
      <c r="AG45" s="27"/>
      <c r="AH45" s="27"/>
      <c r="AI45" s="27" t="s">
        <v>176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35">
        <v>98800</v>
      </c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>
        <v>0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91">
        <f t="shared" si="2"/>
        <v>98800</v>
      </c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2"/>
    </row>
    <row r="46" spans="1:110" ht="24" customHeight="1">
      <c r="A46" s="50" t="s">
        <v>101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80"/>
      <c r="AD46" s="27"/>
      <c r="AE46" s="27"/>
      <c r="AF46" s="27"/>
      <c r="AG46" s="27"/>
      <c r="AH46" s="27"/>
      <c r="AI46" s="27" t="s">
        <v>177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35">
        <v>29900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>
        <v>0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91">
        <f t="shared" si="2"/>
        <v>29900</v>
      </c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2"/>
    </row>
    <row r="47" spans="1:110" ht="15" customHeight="1">
      <c r="A47" s="50" t="s">
        <v>103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80"/>
      <c r="AD47" s="27"/>
      <c r="AE47" s="27"/>
      <c r="AF47" s="27"/>
      <c r="AG47" s="27"/>
      <c r="AH47" s="27"/>
      <c r="AI47" s="27" t="s">
        <v>178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91">
        <f t="shared" si="2"/>
        <v>0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2"/>
    </row>
    <row r="48" spans="1:110" ht="21" customHeight="1">
      <c r="A48" s="50" t="s">
        <v>113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80"/>
      <c r="AD48" s="27"/>
      <c r="AE48" s="27"/>
      <c r="AF48" s="27"/>
      <c r="AG48" s="27"/>
      <c r="AH48" s="27"/>
      <c r="AI48" s="27" t="s">
        <v>179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35">
        <v>12000</v>
      </c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>
        <v>0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91">
        <f t="shared" si="2"/>
        <v>12000</v>
      </c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2"/>
    </row>
    <row r="49" spans="1:110" ht="43.5" customHeight="1">
      <c r="A49" s="107" t="s">
        <v>142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109"/>
      <c r="AD49" s="110"/>
      <c r="AE49" s="110"/>
      <c r="AF49" s="110"/>
      <c r="AG49" s="110"/>
      <c r="AH49" s="111"/>
      <c r="AI49" s="125" t="s">
        <v>143</v>
      </c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1"/>
      <c r="AZ49" s="121">
        <f>AZ50</f>
        <v>42800</v>
      </c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4"/>
      <c r="BW49" s="121">
        <v>0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4"/>
      <c r="CO49" s="121">
        <f aca="true" t="shared" si="4" ref="CO49:CO58">AZ49-BW49</f>
        <v>42800</v>
      </c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3"/>
    </row>
    <row r="50" spans="1:110" ht="21" customHeight="1">
      <c r="A50" s="56" t="s">
        <v>127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2"/>
      <c r="AD50" s="33"/>
      <c r="AE50" s="33"/>
      <c r="AF50" s="33"/>
      <c r="AG50" s="33"/>
      <c r="AH50" s="34"/>
      <c r="AI50" s="101" t="s">
        <v>180</v>
      </c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/>
      <c r="AZ50" s="29">
        <v>42800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8"/>
      <c r="BW50" s="29">
        <v>0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28"/>
      <c r="CO50" s="29">
        <f t="shared" si="4"/>
        <v>42800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1"/>
    </row>
    <row r="51" spans="1:110" ht="21" customHeight="1" hidden="1">
      <c r="A51" s="50" t="s">
        <v>112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32"/>
      <c r="AD51" s="33"/>
      <c r="AE51" s="33"/>
      <c r="AF51" s="33"/>
      <c r="AG51" s="33"/>
      <c r="AH51" s="34"/>
      <c r="AI51" s="101" t="s">
        <v>149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/>
      <c r="AZ51" s="29">
        <v>4800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8"/>
      <c r="BW51" s="29">
        <v>4800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28"/>
      <c r="CO51" s="29">
        <f>AZ51-BW51</f>
        <v>0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1"/>
    </row>
    <row r="52" spans="1:110" ht="21" customHeight="1" hidden="1">
      <c r="A52" s="107" t="s">
        <v>144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109"/>
      <c r="AD52" s="110"/>
      <c r="AE52" s="110"/>
      <c r="AF52" s="110"/>
      <c r="AG52" s="110"/>
      <c r="AH52" s="111"/>
      <c r="AI52" s="125" t="s">
        <v>145</v>
      </c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1"/>
      <c r="AZ52" s="121">
        <v>28071</v>
      </c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4"/>
      <c r="BW52" s="121">
        <v>28070.42</v>
      </c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4"/>
      <c r="CO52" s="121">
        <f t="shared" si="4"/>
        <v>0.5800000000017462</v>
      </c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3"/>
    </row>
    <row r="53" spans="1:110" ht="21" customHeight="1" hidden="1">
      <c r="A53" s="50" t="s">
        <v>110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32"/>
      <c r="AD53" s="33"/>
      <c r="AE53" s="33"/>
      <c r="AF53" s="33"/>
      <c r="AG53" s="33"/>
      <c r="AH53" s="34"/>
      <c r="AI53" s="101" t="s">
        <v>146</v>
      </c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4"/>
      <c r="AZ53" s="29">
        <v>28071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8"/>
      <c r="BW53" s="29">
        <v>28070.42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28"/>
      <c r="CO53" s="29">
        <f t="shared" si="4"/>
        <v>0.5800000000017462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1"/>
    </row>
    <row r="54" spans="1:110" ht="15" customHeight="1">
      <c r="A54" s="119" t="s">
        <v>116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93"/>
      <c r="AD54" s="94"/>
      <c r="AE54" s="94"/>
      <c r="AF54" s="94"/>
      <c r="AG54" s="94"/>
      <c r="AH54" s="94"/>
      <c r="AI54" s="94" t="s">
        <v>117</v>
      </c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5">
        <v>9000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>
        <v>0</v>
      </c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79">
        <f t="shared" si="4"/>
        <v>9000</v>
      </c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5"/>
    </row>
    <row r="55" spans="1:110" ht="15" customHeight="1">
      <c r="A55" s="50" t="s">
        <v>111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80"/>
      <c r="AD55" s="27"/>
      <c r="AE55" s="27"/>
      <c r="AF55" s="27"/>
      <c r="AG55" s="27"/>
      <c r="AH55" s="27"/>
      <c r="AI55" s="27" t="s">
        <v>181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35">
        <v>9000</v>
      </c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>
        <v>0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91">
        <f t="shared" si="4"/>
        <v>9000</v>
      </c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2"/>
    </row>
    <row r="56" spans="1:110" ht="23.25" customHeight="1">
      <c r="A56" s="107" t="s">
        <v>182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109"/>
      <c r="AD56" s="110"/>
      <c r="AE56" s="110"/>
      <c r="AF56" s="110"/>
      <c r="AG56" s="110"/>
      <c r="AH56" s="111"/>
      <c r="AI56" s="125" t="s">
        <v>183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1"/>
      <c r="AZ56" s="121">
        <f>AZ57+AZ58+AZ63</f>
        <v>4174596</v>
      </c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4"/>
      <c r="BW56" s="121">
        <f>BW57+BW58</f>
        <v>0</v>
      </c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4"/>
      <c r="CO56" s="91">
        <f t="shared" si="4"/>
        <v>4174596</v>
      </c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2"/>
    </row>
    <row r="57" spans="1:110" ht="23.25" customHeight="1">
      <c r="A57" s="50" t="s">
        <v>110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32"/>
      <c r="AD57" s="33"/>
      <c r="AE57" s="33"/>
      <c r="AF57" s="33"/>
      <c r="AG57" s="33"/>
      <c r="AH57" s="34"/>
      <c r="AI57" s="101" t="s">
        <v>211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4"/>
      <c r="AZ57" s="29">
        <v>574800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8"/>
      <c r="BW57" s="29">
        <v>0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28"/>
      <c r="CO57" s="29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1"/>
    </row>
    <row r="58" spans="1:110" ht="22.5" customHeight="1">
      <c r="A58" s="56" t="s">
        <v>103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2"/>
      <c r="AD58" s="33"/>
      <c r="AE58" s="33"/>
      <c r="AF58" s="33"/>
      <c r="AG58" s="33"/>
      <c r="AH58" s="34"/>
      <c r="AI58" s="101" t="s">
        <v>184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4"/>
      <c r="AZ58" s="29">
        <v>4300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8"/>
      <c r="BW58" s="29">
        <v>0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28"/>
      <c r="CO58" s="91">
        <f t="shared" si="4"/>
        <v>4300</v>
      </c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2"/>
    </row>
    <row r="59" spans="1:110" ht="15" customHeight="1" hidden="1">
      <c r="A59" s="50" t="s">
        <v>103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32"/>
      <c r="AD59" s="33"/>
      <c r="AE59" s="33"/>
      <c r="AF59" s="33"/>
      <c r="AG59" s="33"/>
      <c r="AH59" s="34"/>
      <c r="AI59" s="101" t="s">
        <v>130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29">
        <v>64600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8"/>
      <c r="BW59" s="29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28"/>
      <c r="CO59" s="91">
        <f>AZ59-BW59</f>
        <v>64600</v>
      </c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2"/>
    </row>
    <row r="60" spans="1:110" ht="27" customHeight="1" hidden="1">
      <c r="A60" s="107" t="s">
        <v>131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109"/>
      <c r="AD60" s="110"/>
      <c r="AE60" s="110"/>
      <c r="AF60" s="110"/>
      <c r="AG60" s="110"/>
      <c r="AH60" s="111"/>
      <c r="AI60" s="125" t="s">
        <v>132</v>
      </c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1"/>
      <c r="AZ60" s="121">
        <f>AZ61+AZ62</f>
        <v>2551000</v>
      </c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4"/>
      <c r="BW60" s="121">
        <f>BW61+BW62</f>
        <v>0</v>
      </c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4"/>
      <c r="CO60" s="79">
        <f>AZ60-BW60</f>
        <v>2551000</v>
      </c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85"/>
    </row>
    <row r="61" spans="1:110" ht="24.75" customHeight="1" hidden="1">
      <c r="A61" s="50" t="s">
        <v>133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32"/>
      <c r="AD61" s="33"/>
      <c r="AE61" s="33"/>
      <c r="AF61" s="33"/>
      <c r="AG61" s="33"/>
      <c r="AH61" s="34"/>
      <c r="AI61" s="101" t="s">
        <v>134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4"/>
      <c r="AZ61" s="29">
        <v>2165800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8"/>
      <c r="BW61" s="29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28"/>
      <c r="CO61" s="91">
        <f>AZ61-BW61</f>
        <v>2165800</v>
      </c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2"/>
    </row>
    <row r="62" spans="1:110" ht="27.75" customHeight="1" hidden="1">
      <c r="A62" s="50" t="s">
        <v>112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32"/>
      <c r="AD62" s="33"/>
      <c r="AE62" s="33"/>
      <c r="AF62" s="33"/>
      <c r="AG62" s="33"/>
      <c r="AH62" s="34"/>
      <c r="AI62" s="101" t="s">
        <v>135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4"/>
      <c r="AZ62" s="29">
        <v>385200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8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28"/>
      <c r="CO62" s="91">
        <f>AZ62-BW62</f>
        <v>385200</v>
      </c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2"/>
    </row>
    <row r="63" spans="1:110" ht="27.75" customHeight="1">
      <c r="A63" s="56" t="s">
        <v>202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32"/>
      <c r="AD63" s="33"/>
      <c r="AE63" s="33"/>
      <c r="AF63" s="33"/>
      <c r="AG63" s="33"/>
      <c r="AH63" s="34"/>
      <c r="AI63" s="101" t="s">
        <v>210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/>
      <c r="AZ63" s="29">
        <v>3595496</v>
      </c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8"/>
      <c r="BW63" s="29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28"/>
      <c r="CO63" s="29">
        <f>AZ63-BW63</f>
        <v>3595496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1"/>
    </row>
    <row r="64" spans="1:110" ht="22.5" customHeight="1">
      <c r="A64" s="119" t="s">
        <v>131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93"/>
      <c r="AD64" s="94"/>
      <c r="AE64" s="94"/>
      <c r="AF64" s="94"/>
      <c r="AG64" s="94"/>
      <c r="AH64" s="94"/>
      <c r="AI64" s="94" t="s">
        <v>185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5">
        <f>AZ66+AZ67</f>
        <v>400300</v>
      </c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>
        <f>BW66+BW67</f>
        <v>0</v>
      </c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79">
        <f aca="true" t="shared" si="5" ref="CO64:CO81">AZ64-BW64</f>
        <v>400300</v>
      </c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85"/>
    </row>
    <row r="65" spans="1:110" ht="22.5" customHeight="1" hidden="1">
      <c r="A65" s="50" t="s">
        <v>110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0"/>
      <c r="AD65" s="27"/>
      <c r="AE65" s="27"/>
      <c r="AF65" s="27"/>
      <c r="AG65" s="27"/>
      <c r="AH65" s="27"/>
      <c r="AI65" s="27" t="s">
        <v>121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35">
        <v>221200</v>
      </c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>
        <v>221177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91">
        <f t="shared" si="5"/>
        <v>23</v>
      </c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2"/>
    </row>
    <row r="66" spans="1:110" ht="24.75" customHeight="1">
      <c r="A66" s="50" t="s">
        <v>110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80"/>
      <c r="AD66" s="27"/>
      <c r="AE66" s="27"/>
      <c r="AF66" s="27"/>
      <c r="AG66" s="27"/>
      <c r="AH66" s="27"/>
      <c r="AI66" s="27" t="s">
        <v>203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35">
        <v>400300</v>
      </c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>
        <v>0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91">
        <f t="shared" si="5"/>
        <v>400300</v>
      </c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2"/>
    </row>
    <row r="67" spans="1:110" ht="24.75" customHeight="1">
      <c r="A67" s="56" t="s">
        <v>202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32"/>
      <c r="AD67" s="33"/>
      <c r="AE67" s="33"/>
      <c r="AF67" s="33"/>
      <c r="AG67" s="33"/>
      <c r="AH67" s="34"/>
      <c r="AI67" s="27" t="s">
        <v>204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9">
        <v>0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8"/>
      <c r="BW67" s="29">
        <v>0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28"/>
      <c r="CO67" s="29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1"/>
    </row>
    <row r="68" spans="1:110" ht="21" customHeight="1">
      <c r="A68" s="119" t="s">
        <v>186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93"/>
      <c r="AD68" s="94"/>
      <c r="AE68" s="94"/>
      <c r="AF68" s="94"/>
      <c r="AG68" s="94"/>
      <c r="AH68" s="94"/>
      <c r="AI68" s="94" t="s">
        <v>187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5">
        <f>AZ70+AZ71+AZ72+AZ73</f>
        <v>579000</v>
      </c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>
        <f>BW70+BW71+BW72+BW73</f>
        <v>54210.19</v>
      </c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79">
        <f t="shared" si="5"/>
        <v>524789.81</v>
      </c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85"/>
    </row>
    <row r="69" spans="1:110" ht="21" customHeight="1" hidden="1">
      <c r="A69" s="50" t="s">
        <v>124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80"/>
      <c r="AD69" s="27"/>
      <c r="AE69" s="27"/>
      <c r="AF69" s="27"/>
      <c r="AG69" s="27"/>
      <c r="AH69" s="27"/>
      <c r="AI69" s="27" t="s">
        <v>123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35">
        <v>0</v>
      </c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91">
        <f t="shared" si="5"/>
        <v>0</v>
      </c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2"/>
    </row>
    <row r="70" spans="1:110" ht="21" customHeight="1">
      <c r="A70" s="50" t="s">
        <v>188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32"/>
      <c r="AD70" s="33"/>
      <c r="AE70" s="33"/>
      <c r="AF70" s="33"/>
      <c r="AG70" s="33"/>
      <c r="AH70" s="34"/>
      <c r="AI70" s="27" t="s">
        <v>189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9">
        <v>28000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28"/>
      <c r="BW70" s="29">
        <v>0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28"/>
      <c r="CO70" s="29">
        <f>AZ70-BW70</f>
        <v>28000</v>
      </c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1"/>
    </row>
    <row r="71" spans="1:110" ht="34.5" customHeight="1">
      <c r="A71" s="50" t="s">
        <v>122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80"/>
      <c r="AD71" s="27"/>
      <c r="AE71" s="27"/>
      <c r="AF71" s="27"/>
      <c r="AG71" s="27"/>
      <c r="AH71" s="27"/>
      <c r="AI71" s="27" t="s">
        <v>190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35">
        <v>328200</v>
      </c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>
        <v>51131.19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91">
        <f t="shared" si="5"/>
        <v>277068.81</v>
      </c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2"/>
    </row>
    <row r="72" spans="1:110" ht="34.5" customHeight="1">
      <c r="A72" s="50" t="s">
        <v>110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80"/>
      <c r="AD72" s="27"/>
      <c r="AE72" s="27"/>
      <c r="AF72" s="27"/>
      <c r="AG72" s="27"/>
      <c r="AH72" s="27"/>
      <c r="AI72" s="27" t="s">
        <v>191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35">
        <v>168400</v>
      </c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>
        <v>0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91">
        <f>AZ72-BW72</f>
        <v>168400</v>
      </c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2"/>
    </row>
    <row r="73" spans="1:110" ht="34.5" customHeight="1">
      <c r="A73" s="50" t="s">
        <v>193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80"/>
      <c r="AD73" s="27"/>
      <c r="AE73" s="27"/>
      <c r="AF73" s="27"/>
      <c r="AG73" s="27"/>
      <c r="AH73" s="27"/>
      <c r="AI73" s="27" t="s">
        <v>192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35">
        <v>54400</v>
      </c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>
        <v>3079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91">
        <f>AZ73-BW73</f>
        <v>51321</v>
      </c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2"/>
    </row>
    <row r="74" spans="1:110" ht="31.5" customHeight="1">
      <c r="A74" s="119" t="s">
        <v>125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20"/>
      <c r="AC74" s="93"/>
      <c r="AD74" s="94"/>
      <c r="AE74" s="94"/>
      <c r="AF74" s="94"/>
      <c r="AG74" s="94"/>
      <c r="AH74" s="94"/>
      <c r="AI74" s="94" t="s">
        <v>136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121">
        <f>AZ75+AZ76</f>
        <v>5581800</v>
      </c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4"/>
      <c r="BW74" s="121">
        <v>235182.98</v>
      </c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4"/>
      <c r="CO74" s="121">
        <f t="shared" si="5"/>
        <v>5346617.02</v>
      </c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3"/>
    </row>
    <row r="75" spans="1:110" ht="31.5" customHeight="1">
      <c r="A75" s="56" t="s">
        <v>194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7"/>
      <c r="AC75" s="32"/>
      <c r="AD75" s="33"/>
      <c r="AE75" s="33"/>
      <c r="AF75" s="33"/>
      <c r="AG75" s="33"/>
      <c r="AH75" s="34"/>
      <c r="AI75" s="101" t="s">
        <v>195</v>
      </c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/>
      <c r="AZ75" s="29">
        <v>2001100</v>
      </c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28"/>
      <c r="BW75" s="29">
        <v>235182.98</v>
      </c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28"/>
      <c r="CO75" s="29">
        <f t="shared" si="5"/>
        <v>1765917.02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</row>
    <row r="76" spans="1:110" ht="31.5" customHeight="1">
      <c r="A76" s="56" t="s">
        <v>194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32"/>
      <c r="AD76" s="33"/>
      <c r="AE76" s="33"/>
      <c r="AF76" s="33"/>
      <c r="AG76" s="33"/>
      <c r="AH76" s="34"/>
      <c r="AI76" s="101" t="s">
        <v>196</v>
      </c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4"/>
      <c r="AZ76" s="29">
        <v>3580700</v>
      </c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8"/>
      <c r="BW76" s="29">
        <v>0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28"/>
      <c r="CO76" s="29">
        <f>AZ76-BW76</f>
        <v>3580700</v>
      </c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1"/>
    </row>
    <row r="77" spans="1:110" ht="21.75" customHeight="1">
      <c r="A77" s="107" t="s">
        <v>126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8"/>
      <c r="AC77" s="109"/>
      <c r="AD77" s="110"/>
      <c r="AE77" s="110"/>
      <c r="AF77" s="110"/>
      <c r="AG77" s="110"/>
      <c r="AH77" s="111"/>
      <c r="AI77" s="125" t="s">
        <v>147</v>
      </c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1"/>
      <c r="AZ77" s="121">
        <f>AZ78+AZ79</f>
        <v>14800</v>
      </c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4"/>
      <c r="BW77" s="121">
        <f>BW78+BW79</f>
        <v>0</v>
      </c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4"/>
      <c r="CO77" s="121">
        <f t="shared" si="5"/>
        <v>14800</v>
      </c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3"/>
    </row>
    <row r="78" spans="1:110" ht="21.75" customHeight="1">
      <c r="A78" s="112" t="s">
        <v>111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3"/>
      <c r="AC78" s="32"/>
      <c r="AD78" s="33"/>
      <c r="AE78" s="33"/>
      <c r="AF78" s="33"/>
      <c r="AG78" s="33"/>
      <c r="AH78" s="34"/>
      <c r="AI78" s="101" t="s">
        <v>197</v>
      </c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4"/>
      <c r="AZ78" s="29">
        <v>13800</v>
      </c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28"/>
      <c r="BW78" s="29">
        <v>0</v>
      </c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28"/>
      <c r="CO78" s="29">
        <f t="shared" si="5"/>
        <v>13800</v>
      </c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1"/>
    </row>
    <row r="79" spans="1:110" ht="21.75" customHeight="1">
      <c r="A79" s="50" t="s">
        <v>113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32"/>
      <c r="AD79" s="33"/>
      <c r="AE79" s="33"/>
      <c r="AF79" s="33"/>
      <c r="AG79" s="33"/>
      <c r="AH79" s="34"/>
      <c r="AI79" s="101" t="s">
        <v>198</v>
      </c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29">
        <v>1000</v>
      </c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28"/>
      <c r="BW79" s="29">
        <v>0</v>
      </c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28"/>
      <c r="CO79" s="29">
        <f t="shared" si="5"/>
        <v>1000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1"/>
    </row>
    <row r="80" spans="1:110" ht="21.75" customHeight="1">
      <c r="A80" s="107" t="s">
        <v>199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109"/>
      <c r="AD80" s="110"/>
      <c r="AE80" s="110"/>
      <c r="AF80" s="110"/>
      <c r="AG80" s="110"/>
      <c r="AH80" s="111"/>
      <c r="AI80" s="125" t="s">
        <v>200</v>
      </c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1"/>
      <c r="AZ80" s="121">
        <f>AZ81+AZ82+AZ83+AZ84+AZ85+AZ86+AZ87+AZ88+AZ89+AZ90</f>
        <v>9200</v>
      </c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4"/>
      <c r="BW80" s="121">
        <f>BW81+BW82+BW83+BW84+BW85+BW86+BW87+BW88+BW89+BW90</f>
        <v>0</v>
      </c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4"/>
      <c r="CO80" s="95">
        <f t="shared" si="5"/>
        <v>9200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131"/>
    </row>
    <row r="81" spans="1:110" ht="21.75" customHeight="1">
      <c r="A81" s="50" t="s">
        <v>103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32"/>
      <c r="AD81" s="33"/>
      <c r="AE81" s="33"/>
      <c r="AF81" s="33"/>
      <c r="AG81" s="33"/>
      <c r="AH81" s="34"/>
      <c r="AI81" s="101" t="s">
        <v>201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4"/>
      <c r="AZ81" s="29">
        <v>9200</v>
      </c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28"/>
      <c r="BW81" s="29">
        <v>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28"/>
      <c r="CO81" s="35">
        <f t="shared" si="5"/>
        <v>9200</v>
      </c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96"/>
    </row>
    <row r="82" spans="1:110" ht="21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32"/>
      <c r="AD82" s="33"/>
      <c r="AE82" s="33"/>
      <c r="AF82" s="33"/>
      <c r="AG82" s="33"/>
      <c r="AH82" s="34"/>
      <c r="AI82" s="101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/>
      <c r="AZ82" s="29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28"/>
      <c r="BW82" s="29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28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96"/>
    </row>
    <row r="83" spans="1:110" ht="21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32"/>
      <c r="AD83" s="33"/>
      <c r="AE83" s="33"/>
      <c r="AF83" s="33"/>
      <c r="AG83" s="33"/>
      <c r="AH83" s="34"/>
      <c r="AI83" s="101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4"/>
      <c r="AZ83" s="29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28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28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96"/>
    </row>
    <row r="84" spans="1:110" ht="21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7"/>
      <c r="AC84" s="32"/>
      <c r="AD84" s="33"/>
      <c r="AE84" s="33"/>
      <c r="AF84" s="33"/>
      <c r="AG84" s="33"/>
      <c r="AH84" s="34"/>
      <c r="AI84" s="101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/>
      <c r="AZ84" s="29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28"/>
      <c r="BW84" s="29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28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96"/>
    </row>
    <row r="85" spans="1:110" ht="21.75" customHeight="1" hidden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32"/>
      <c r="AD85" s="33"/>
      <c r="AE85" s="33"/>
      <c r="AF85" s="33"/>
      <c r="AG85" s="33"/>
      <c r="AH85" s="34"/>
      <c r="AI85" s="101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4"/>
      <c r="AZ85" s="29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28"/>
      <c r="BW85" s="29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28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96"/>
    </row>
    <row r="86" spans="1:110" ht="21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32"/>
      <c r="AD86" s="33"/>
      <c r="AE86" s="33"/>
      <c r="AF86" s="33"/>
      <c r="AG86" s="33"/>
      <c r="AH86" s="34"/>
      <c r="AI86" s="101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4"/>
      <c r="AZ86" s="29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28"/>
      <c r="BW86" s="29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28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96"/>
    </row>
    <row r="87" spans="1:110" ht="21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32"/>
      <c r="AD87" s="33"/>
      <c r="AE87" s="33"/>
      <c r="AF87" s="33"/>
      <c r="AG87" s="33"/>
      <c r="AH87" s="34"/>
      <c r="AI87" s="101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4"/>
      <c r="AZ87" s="29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28"/>
      <c r="BW87" s="29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28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96"/>
    </row>
    <row r="88" spans="1:110" ht="21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32"/>
      <c r="AD88" s="33"/>
      <c r="AE88" s="33"/>
      <c r="AF88" s="33"/>
      <c r="AG88" s="33"/>
      <c r="AH88" s="34"/>
      <c r="AI88" s="101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/>
      <c r="AZ88" s="29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28"/>
      <c r="BW88" s="29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28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96"/>
    </row>
    <row r="89" spans="1:110" ht="21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32"/>
      <c r="AD89" s="33"/>
      <c r="AE89" s="33"/>
      <c r="AF89" s="33"/>
      <c r="AG89" s="33"/>
      <c r="AH89" s="34"/>
      <c r="AI89" s="101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29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28"/>
      <c r="BW89" s="29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28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96"/>
    </row>
    <row r="90" spans="1:110" ht="21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80"/>
      <c r="AD90" s="27"/>
      <c r="AE90" s="27"/>
      <c r="AF90" s="27"/>
      <c r="AG90" s="27"/>
      <c r="AH90" s="27"/>
      <c r="AI90" s="101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4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96"/>
    </row>
    <row r="91" spans="1:110" ht="21.75" customHeight="1" hidden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109"/>
      <c r="AD91" s="110"/>
      <c r="AE91" s="110"/>
      <c r="AF91" s="110"/>
      <c r="AG91" s="110"/>
      <c r="AH91" s="111"/>
      <c r="AI91" s="125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1"/>
      <c r="AZ91" s="121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4"/>
      <c r="BW91" s="121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4"/>
      <c r="CO91" s="121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3"/>
    </row>
    <row r="92" spans="1:110" ht="21.75" customHeight="1" hidden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3"/>
      <c r="AC92" s="32"/>
      <c r="AD92" s="33"/>
      <c r="AE92" s="33"/>
      <c r="AF92" s="33"/>
      <c r="AG92" s="33"/>
      <c r="AH92" s="34"/>
      <c r="AI92" s="101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4"/>
      <c r="AZ92" s="29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28"/>
      <c r="BW92" s="29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28"/>
      <c r="CO92" s="29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1"/>
    </row>
    <row r="93" spans="1:110" ht="21.75" customHeight="1" hidden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32"/>
      <c r="AD93" s="33"/>
      <c r="AE93" s="33"/>
      <c r="AF93" s="33"/>
      <c r="AG93" s="33"/>
      <c r="AH93" s="34"/>
      <c r="AI93" s="101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4"/>
      <c r="AZ93" s="29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28"/>
      <c r="BW93" s="29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28"/>
      <c r="CO93" s="29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1"/>
    </row>
    <row r="94" spans="1:110" ht="21.75" customHeight="1" hidden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8"/>
      <c r="AC94" s="109"/>
      <c r="AD94" s="110"/>
      <c r="AE94" s="110"/>
      <c r="AF94" s="110"/>
      <c r="AG94" s="110"/>
      <c r="AH94" s="111"/>
      <c r="AI94" s="125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1"/>
      <c r="AZ94" s="121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4"/>
      <c r="BW94" s="121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4"/>
      <c r="CO94" s="121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3"/>
    </row>
    <row r="95" spans="1:110" ht="31.5" customHeight="1" hidden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7"/>
      <c r="AC95" s="32"/>
      <c r="AD95" s="33"/>
      <c r="AE95" s="33"/>
      <c r="AF95" s="33"/>
      <c r="AG95" s="33"/>
      <c r="AH95" s="34"/>
      <c r="AI95" s="101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/>
      <c r="AZ95" s="29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28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28"/>
      <c r="CO95" s="29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1"/>
    </row>
    <row r="96" spans="1:114" ht="31.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8"/>
      <c r="AC96" s="109"/>
      <c r="AD96" s="110"/>
      <c r="AE96" s="110"/>
      <c r="AF96" s="110"/>
      <c r="AG96" s="110"/>
      <c r="AH96" s="111"/>
      <c r="AI96" s="125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1"/>
      <c r="AZ96" s="121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4"/>
      <c r="BW96" s="121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4"/>
      <c r="CO96" s="121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3"/>
      <c r="DG96" s="26"/>
      <c r="DH96" s="26"/>
      <c r="DI96" s="26"/>
      <c r="DJ96" s="26"/>
    </row>
    <row r="97" spans="1:114" ht="31.5" customHeight="1">
      <c r="A97" s="56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6"/>
      <c r="AC97" s="32"/>
      <c r="AD97" s="102"/>
      <c r="AE97" s="102"/>
      <c r="AF97" s="102"/>
      <c r="AG97" s="102"/>
      <c r="AH97" s="103"/>
      <c r="AI97" s="101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3"/>
      <c r="AZ97" s="29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3"/>
      <c r="BW97" s="29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3"/>
      <c r="CO97" s="29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4"/>
      <c r="DG97" s="26"/>
      <c r="DH97" s="26"/>
      <c r="DI97" s="26"/>
      <c r="DJ97" s="26"/>
    </row>
    <row r="98" spans="1:114" ht="31.5" customHeight="1">
      <c r="A98" s="56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6"/>
      <c r="AC98" s="32"/>
      <c r="AD98" s="102"/>
      <c r="AE98" s="102"/>
      <c r="AF98" s="102"/>
      <c r="AG98" s="102"/>
      <c r="AH98" s="103"/>
      <c r="AI98" s="101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3"/>
      <c r="AZ98" s="29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3"/>
      <c r="BW98" s="29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3"/>
      <c r="CO98" s="29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4"/>
      <c r="DG98" s="26"/>
      <c r="DH98" s="26"/>
      <c r="DI98" s="26"/>
      <c r="DJ98" s="26"/>
    </row>
    <row r="99" spans="1:110" ht="31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32"/>
      <c r="AD99" s="33"/>
      <c r="AE99" s="33"/>
      <c r="AF99" s="33"/>
      <c r="AG99" s="33"/>
      <c r="AH99" s="34"/>
      <c r="AI99" s="101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/>
      <c r="AZ99" s="29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28"/>
      <c r="BW99" s="29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28"/>
      <c r="CO99" s="29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1"/>
    </row>
    <row r="100" spans="1:110" ht="31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32"/>
      <c r="AD100" s="33"/>
      <c r="AE100" s="33"/>
      <c r="AF100" s="33"/>
      <c r="AG100" s="33"/>
      <c r="AH100" s="34"/>
      <c r="AI100" s="101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4"/>
      <c r="AZ100" s="29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28"/>
      <c r="BW100" s="29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28"/>
      <c r="CO100" s="29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1"/>
    </row>
    <row r="101" spans="1:110" ht="3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32"/>
      <c r="AD101" s="33"/>
      <c r="AE101" s="33"/>
      <c r="AF101" s="33"/>
      <c r="AG101" s="33"/>
      <c r="AH101" s="34"/>
      <c r="AI101" s="101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4"/>
      <c r="AZ101" s="29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28"/>
      <c r="BW101" s="29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28"/>
      <c r="CO101" s="29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1"/>
    </row>
    <row r="102" spans="1:110" ht="31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32"/>
      <c r="AD102" s="33"/>
      <c r="AE102" s="33"/>
      <c r="AF102" s="33"/>
      <c r="AG102" s="33"/>
      <c r="AH102" s="34"/>
      <c r="AI102" s="101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/>
      <c r="AZ102" s="29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28"/>
      <c r="BW102" s="29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28"/>
      <c r="CO102" s="29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1"/>
    </row>
    <row r="103" spans="1:110" ht="15" customHeight="1" thickBo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3"/>
      <c r="AC103" s="98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100"/>
    </row>
    <row r="104" spans="29:51" ht="16.5" customHeight="1" thickBot="1">
      <c r="AC104" s="14"/>
      <c r="AD104" s="15"/>
      <c r="AE104" s="15"/>
      <c r="AF104" s="15"/>
      <c r="AG104" s="15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110" ht="23.25" customHeight="1">
      <c r="A105" s="117" t="s">
        <v>41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8"/>
      <c r="AC105" s="116" t="s">
        <v>16</v>
      </c>
      <c r="AD105" s="115"/>
      <c r="AE105" s="115"/>
      <c r="AF105" s="115"/>
      <c r="AG105" s="115"/>
      <c r="AH105" s="115"/>
      <c r="AI105" s="114" t="s">
        <v>6</v>
      </c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26">
        <v>-326600</v>
      </c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7"/>
      <c r="BW105" s="126">
        <v>410770.23</v>
      </c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7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8"/>
    </row>
    <row r="106" spans="1:110" ht="1.5" customHeight="1" thickBo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1"/>
      <c r="AC106" s="8"/>
      <c r="AD106" s="9"/>
      <c r="AE106" s="9"/>
      <c r="AF106" s="9"/>
      <c r="AG106" s="9"/>
      <c r="AH106" s="9"/>
      <c r="AI106" s="11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11" t="s">
        <v>148</v>
      </c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11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11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10"/>
    </row>
  </sheetData>
  <mergeCells count="612">
    <mergeCell ref="AC43:AH43"/>
    <mergeCell ref="AI42:AY42"/>
    <mergeCell ref="AI43:AY43"/>
    <mergeCell ref="AZ43:BV43"/>
    <mergeCell ref="CO39:DF39"/>
    <mergeCell ref="CO40:DF40"/>
    <mergeCell ref="CO41:DF41"/>
    <mergeCell ref="BW43:CN43"/>
    <mergeCell ref="CO42:DF42"/>
    <mergeCell ref="CO43:DF43"/>
    <mergeCell ref="AC42:AH42"/>
    <mergeCell ref="BW42:CN42"/>
    <mergeCell ref="AZ39:BV39"/>
    <mergeCell ref="AZ40:BV40"/>
    <mergeCell ref="AZ41:BV41"/>
    <mergeCell ref="BW39:CN39"/>
    <mergeCell ref="BW40:CN40"/>
    <mergeCell ref="BW41:CN41"/>
    <mergeCell ref="AC39:AH39"/>
    <mergeCell ref="AZ42:BV42"/>
    <mergeCell ref="AC40:AH40"/>
    <mergeCell ref="AC41:AH41"/>
    <mergeCell ref="AI39:AY39"/>
    <mergeCell ref="AI40:AY40"/>
    <mergeCell ref="AI41:AY41"/>
    <mergeCell ref="BW37:CN37"/>
    <mergeCell ref="CO37:DF37"/>
    <mergeCell ref="A38:AB38"/>
    <mergeCell ref="AC38:AH38"/>
    <mergeCell ref="AI38:AY38"/>
    <mergeCell ref="AZ38:BV38"/>
    <mergeCell ref="BW38:CN38"/>
    <mergeCell ref="CO38:DF38"/>
    <mergeCell ref="A37:AB37"/>
    <mergeCell ref="AC37:AH37"/>
    <mergeCell ref="AI37:AY37"/>
    <mergeCell ref="AZ37:BV37"/>
    <mergeCell ref="BW31:CN31"/>
    <mergeCell ref="BW32:CN32"/>
    <mergeCell ref="AI33:AY33"/>
    <mergeCell ref="AI34:AY34"/>
    <mergeCell ref="AZ36:BV36"/>
    <mergeCell ref="BW34:CN34"/>
    <mergeCell ref="AZ34:BV34"/>
    <mergeCell ref="AI35:AY35"/>
    <mergeCell ref="CO31:DF31"/>
    <mergeCell ref="CO32:DF32"/>
    <mergeCell ref="AI31:AY31"/>
    <mergeCell ref="AI32:AY32"/>
    <mergeCell ref="AZ31:BV31"/>
    <mergeCell ref="AZ32:BV32"/>
    <mergeCell ref="AC16:AH16"/>
    <mergeCell ref="AI16:AY16"/>
    <mergeCell ref="AZ16:BV16"/>
    <mergeCell ref="A31:AB31"/>
    <mergeCell ref="AC31:AH31"/>
    <mergeCell ref="AC19:AH19"/>
    <mergeCell ref="AI19:AY19"/>
    <mergeCell ref="AZ19:BV19"/>
    <mergeCell ref="AC21:AH21"/>
    <mergeCell ref="AI21:AY21"/>
    <mergeCell ref="A70:AB70"/>
    <mergeCell ref="AC70:AH70"/>
    <mergeCell ref="AI70:AY70"/>
    <mergeCell ref="AZ70:BV70"/>
    <mergeCell ref="BW101:CN101"/>
    <mergeCell ref="BW102:CN102"/>
    <mergeCell ref="CO99:DF99"/>
    <mergeCell ref="CO100:DF100"/>
    <mergeCell ref="CO101:DF101"/>
    <mergeCell ref="CO102:DF102"/>
    <mergeCell ref="AI101:AY101"/>
    <mergeCell ref="AI102:AY102"/>
    <mergeCell ref="AZ99:BV99"/>
    <mergeCell ref="AZ100:BV100"/>
    <mergeCell ref="AZ101:BV101"/>
    <mergeCell ref="AZ102:BV102"/>
    <mergeCell ref="A101:AB101"/>
    <mergeCell ref="A102:AB102"/>
    <mergeCell ref="AC99:AH99"/>
    <mergeCell ref="AC100:AH100"/>
    <mergeCell ref="AC101:AH101"/>
    <mergeCell ref="AC102:AH102"/>
    <mergeCell ref="BW96:CN96"/>
    <mergeCell ref="CO96:DF96"/>
    <mergeCell ref="A99:AB99"/>
    <mergeCell ref="A100:AB100"/>
    <mergeCell ref="AI99:AY99"/>
    <mergeCell ref="AI100:AY100"/>
    <mergeCell ref="BW99:CN99"/>
    <mergeCell ref="BW100:CN100"/>
    <mergeCell ref="A96:AB96"/>
    <mergeCell ref="AC96:AH96"/>
    <mergeCell ref="AI96:AY96"/>
    <mergeCell ref="AZ96:BV96"/>
    <mergeCell ref="CO78:DF78"/>
    <mergeCell ref="A79:AB79"/>
    <mergeCell ref="AC79:AH79"/>
    <mergeCell ref="AI79:AY79"/>
    <mergeCell ref="AZ79:BV79"/>
    <mergeCell ref="BW79:CN79"/>
    <mergeCell ref="CO79:DF79"/>
    <mergeCell ref="AC78:AH78"/>
    <mergeCell ref="CO75:DF75"/>
    <mergeCell ref="BW77:CN77"/>
    <mergeCell ref="CO77:DF77"/>
    <mergeCell ref="CO76:DF76"/>
    <mergeCell ref="BW75:CN75"/>
    <mergeCell ref="BW76:CN76"/>
    <mergeCell ref="AZ53:BV53"/>
    <mergeCell ref="BW70:CN70"/>
    <mergeCell ref="BW58:CN58"/>
    <mergeCell ref="AZ78:BV78"/>
    <mergeCell ref="BW78:CN78"/>
    <mergeCell ref="AZ75:BV75"/>
    <mergeCell ref="AZ76:BV76"/>
    <mergeCell ref="CO52:DF52"/>
    <mergeCell ref="CO53:DF53"/>
    <mergeCell ref="BW74:CN74"/>
    <mergeCell ref="CO74:DF74"/>
    <mergeCell ref="CO70:DF70"/>
    <mergeCell ref="AC74:AH74"/>
    <mergeCell ref="AI74:AY74"/>
    <mergeCell ref="AZ74:BV74"/>
    <mergeCell ref="AC77:AH77"/>
    <mergeCell ref="AI77:AY77"/>
    <mergeCell ref="AZ77:BV77"/>
    <mergeCell ref="AC76:AH76"/>
    <mergeCell ref="AI76:AY76"/>
    <mergeCell ref="A53:AB53"/>
    <mergeCell ref="AC50:AH50"/>
    <mergeCell ref="AC52:AH52"/>
    <mergeCell ref="AC53:AH53"/>
    <mergeCell ref="CO85:DF85"/>
    <mergeCell ref="CO86:DF86"/>
    <mergeCell ref="CO87:DF87"/>
    <mergeCell ref="AC49:AH49"/>
    <mergeCell ref="AI49:AY49"/>
    <mergeCell ref="AZ49:BV49"/>
    <mergeCell ref="BW49:CN49"/>
    <mergeCell ref="BW50:CN50"/>
    <mergeCell ref="BW52:CN52"/>
    <mergeCell ref="BW53:CN53"/>
    <mergeCell ref="CO81:DF81"/>
    <mergeCell ref="CO82:DF82"/>
    <mergeCell ref="CO83:DF83"/>
    <mergeCell ref="CO84:DF84"/>
    <mergeCell ref="AZ88:BV88"/>
    <mergeCell ref="AZ89:BV89"/>
    <mergeCell ref="CO88:DF88"/>
    <mergeCell ref="BW84:CN84"/>
    <mergeCell ref="BW85:CN85"/>
    <mergeCell ref="BW86:CN86"/>
    <mergeCell ref="BW87:CN87"/>
    <mergeCell ref="CO89:DF89"/>
    <mergeCell ref="BW88:CN88"/>
    <mergeCell ref="BW89:CN89"/>
    <mergeCell ref="AI87:AY87"/>
    <mergeCell ref="AI88:AY88"/>
    <mergeCell ref="AI89:AY89"/>
    <mergeCell ref="AZ81:BV81"/>
    <mergeCell ref="AZ82:BV82"/>
    <mergeCell ref="AZ83:BV83"/>
    <mergeCell ref="AZ84:BV84"/>
    <mergeCell ref="AZ85:BV85"/>
    <mergeCell ref="AZ86:BV86"/>
    <mergeCell ref="AZ87:BV87"/>
    <mergeCell ref="CO80:DF80"/>
    <mergeCell ref="AC81:AH81"/>
    <mergeCell ref="AC82:AH82"/>
    <mergeCell ref="AC83:AH83"/>
    <mergeCell ref="AI81:AY81"/>
    <mergeCell ref="AI82:AY82"/>
    <mergeCell ref="AI83:AY83"/>
    <mergeCell ref="BW81:CN81"/>
    <mergeCell ref="BW82:CN82"/>
    <mergeCell ref="BW83:CN83"/>
    <mergeCell ref="A89:AB89"/>
    <mergeCell ref="AC80:AH80"/>
    <mergeCell ref="AI80:AY80"/>
    <mergeCell ref="AZ80:BV80"/>
    <mergeCell ref="AC84:AH84"/>
    <mergeCell ref="AC85:AH85"/>
    <mergeCell ref="AC86:AH86"/>
    <mergeCell ref="AC87:AH87"/>
    <mergeCell ref="AC88:AH88"/>
    <mergeCell ref="AC89:AH89"/>
    <mergeCell ref="A85:AB85"/>
    <mergeCell ref="A86:AB86"/>
    <mergeCell ref="A87:AB87"/>
    <mergeCell ref="A88:AB88"/>
    <mergeCell ref="A81:AB81"/>
    <mergeCell ref="A82:AB82"/>
    <mergeCell ref="A83:AB83"/>
    <mergeCell ref="A84:AB84"/>
    <mergeCell ref="A90:AB90"/>
    <mergeCell ref="AC90:AH90"/>
    <mergeCell ref="BW90:CN90"/>
    <mergeCell ref="CO90:DF90"/>
    <mergeCell ref="AI90:AY90"/>
    <mergeCell ref="BW59:CN59"/>
    <mergeCell ref="AZ90:BV90"/>
    <mergeCell ref="AI84:AY84"/>
    <mergeCell ref="BW80:CN80"/>
    <mergeCell ref="AI67:AY67"/>
    <mergeCell ref="AZ67:BV67"/>
    <mergeCell ref="BW67:CN67"/>
    <mergeCell ref="AI85:AY85"/>
    <mergeCell ref="AI86:AY86"/>
    <mergeCell ref="BW60:CN60"/>
    <mergeCell ref="CO62:DF62"/>
    <mergeCell ref="CO58:DF58"/>
    <mergeCell ref="CO59:DF59"/>
    <mergeCell ref="CO60:DF60"/>
    <mergeCell ref="CO61:DF61"/>
    <mergeCell ref="AC61:AH61"/>
    <mergeCell ref="AC62:AH62"/>
    <mergeCell ref="AI62:AY62"/>
    <mergeCell ref="A80:AB80"/>
    <mergeCell ref="A67:AB67"/>
    <mergeCell ref="AC67:AH67"/>
    <mergeCell ref="AC75:AH75"/>
    <mergeCell ref="AI75:AY75"/>
    <mergeCell ref="AI78:AY78"/>
    <mergeCell ref="AI61:AY61"/>
    <mergeCell ref="BW61:CN61"/>
    <mergeCell ref="BW62:CN62"/>
    <mergeCell ref="AZ61:BV61"/>
    <mergeCell ref="AZ62:BV62"/>
    <mergeCell ref="AZ59:BV59"/>
    <mergeCell ref="AZ60:BV60"/>
    <mergeCell ref="AI58:AY58"/>
    <mergeCell ref="AI59:AY59"/>
    <mergeCell ref="AI60:AY60"/>
    <mergeCell ref="BW94:CN94"/>
    <mergeCell ref="BW95:CN95"/>
    <mergeCell ref="CO92:DF92"/>
    <mergeCell ref="CO93:DF93"/>
    <mergeCell ref="CO94:DF94"/>
    <mergeCell ref="CO95:DF95"/>
    <mergeCell ref="BW92:CN92"/>
    <mergeCell ref="BW93:CN93"/>
    <mergeCell ref="AI94:AY94"/>
    <mergeCell ref="AI95:AY95"/>
    <mergeCell ref="AZ92:BV92"/>
    <mergeCell ref="AZ93:BV93"/>
    <mergeCell ref="AZ94:BV94"/>
    <mergeCell ref="AZ95:BV95"/>
    <mergeCell ref="AI92:AY92"/>
    <mergeCell ref="AI93:AY93"/>
    <mergeCell ref="AC93:AH93"/>
    <mergeCell ref="AC94:AH94"/>
    <mergeCell ref="AC95:AH95"/>
    <mergeCell ref="A93:AB93"/>
    <mergeCell ref="BW14:CN14"/>
    <mergeCell ref="BW91:CN91"/>
    <mergeCell ref="CO91:DF91"/>
    <mergeCell ref="A92:AB92"/>
    <mergeCell ref="A91:AB91"/>
    <mergeCell ref="AC91:AH91"/>
    <mergeCell ref="CO27:DF27"/>
    <mergeCell ref="AI91:AY91"/>
    <mergeCell ref="AZ91:BV91"/>
    <mergeCell ref="AI45:AY45"/>
    <mergeCell ref="AZ10:BV10"/>
    <mergeCell ref="BW10:CN10"/>
    <mergeCell ref="BW28:CN28"/>
    <mergeCell ref="BW48:CN48"/>
    <mergeCell ref="AZ45:BV45"/>
    <mergeCell ref="BW12:CN12"/>
    <mergeCell ref="AZ28:BV28"/>
    <mergeCell ref="AZ46:BV46"/>
    <mergeCell ref="AZ18:BV18"/>
    <mergeCell ref="AZ17:BV17"/>
    <mergeCell ref="CO10:DF10"/>
    <mergeCell ref="AZ27:BV27"/>
    <mergeCell ref="BW27:CN27"/>
    <mergeCell ref="BW47:CN47"/>
    <mergeCell ref="CO47:DF47"/>
    <mergeCell ref="CO24:DF24"/>
    <mergeCell ref="BW25:CN25"/>
    <mergeCell ref="CO25:DF25"/>
    <mergeCell ref="AZ44:BV44"/>
    <mergeCell ref="BW44:CN44"/>
    <mergeCell ref="A6:AB6"/>
    <mergeCell ref="AI6:AY6"/>
    <mergeCell ref="A7:AB7"/>
    <mergeCell ref="A8:AB8"/>
    <mergeCell ref="AC6:AH6"/>
    <mergeCell ref="AZ105:BV105"/>
    <mergeCell ref="BW45:CN45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2:DF2"/>
    <mergeCell ref="BW105:CN105"/>
    <mergeCell ref="CO105:DF105"/>
    <mergeCell ref="AC26:AH26"/>
    <mergeCell ref="AI26:AY26"/>
    <mergeCell ref="AZ26:BV26"/>
    <mergeCell ref="BW26:CN26"/>
    <mergeCell ref="CO26:DF26"/>
    <mergeCell ref="CO48:DF48"/>
    <mergeCell ref="BW54:CN54"/>
    <mergeCell ref="AI48:AY48"/>
    <mergeCell ref="AZ48:BV48"/>
    <mergeCell ref="CO54:DF54"/>
    <mergeCell ref="CO49:DF49"/>
    <mergeCell ref="AI50:AY50"/>
    <mergeCell ref="AI52:AY52"/>
    <mergeCell ref="AI53:AY53"/>
    <mergeCell ref="AZ50:BV50"/>
    <mergeCell ref="AZ52:BV52"/>
    <mergeCell ref="CO50:DF50"/>
    <mergeCell ref="CO35:DF35"/>
    <mergeCell ref="AZ35:BV35"/>
    <mergeCell ref="AZ33:BV33"/>
    <mergeCell ref="BW33:CN33"/>
    <mergeCell ref="CO45:DF45"/>
    <mergeCell ref="BW46:CN46"/>
    <mergeCell ref="CO46:DF46"/>
    <mergeCell ref="CO28:DF28"/>
    <mergeCell ref="BW30:CN30"/>
    <mergeCell ref="CO29:DF29"/>
    <mergeCell ref="CO30:DF30"/>
    <mergeCell ref="BW35:CN35"/>
    <mergeCell ref="CO33:DF33"/>
    <mergeCell ref="CO34:DF34"/>
    <mergeCell ref="AI5:AY5"/>
    <mergeCell ref="AC46:AH46"/>
    <mergeCell ref="AI46:AY46"/>
    <mergeCell ref="AC44:AH44"/>
    <mergeCell ref="AI44:AY44"/>
    <mergeCell ref="AI28:AY28"/>
    <mergeCell ref="AC17:AH17"/>
    <mergeCell ref="AC18:AH18"/>
    <mergeCell ref="AI18:AY18"/>
    <mergeCell ref="AI17:AY17"/>
    <mergeCell ref="AI3:AY3"/>
    <mergeCell ref="AI4:AY4"/>
    <mergeCell ref="CO44:DF44"/>
    <mergeCell ref="AC25:AH25"/>
    <mergeCell ref="BW24:CN24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1:BV21"/>
    <mergeCell ref="AC20:AH20"/>
    <mergeCell ref="AI20:AY20"/>
    <mergeCell ref="AZ20:BV20"/>
    <mergeCell ref="BW22:CN22"/>
    <mergeCell ref="CO22:DF22"/>
    <mergeCell ref="BW23:CN23"/>
    <mergeCell ref="CO23:DF23"/>
    <mergeCell ref="BW19:CN19"/>
    <mergeCell ref="CO19:DF19"/>
    <mergeCell ref="BW21:CN21"/>
    <mergeCell ref="CO21:DF21"/>
    <mergeCell ref="BW20:CN20"/>
    <mergeCell ref="CO20:DF20"/>
    <mergeCell ref="AZ23:BV23"/>
    <mergeCell ref="AC22:AH22"/>
    <mergeCell ref="AZ25:BV25"/>
    <mergeCell ref="AI22:AY22"/>
    <mergeCell ref="AZ22:BV22"/>
    <mergeCell ref="A46:AB46"/>
    <mergeCell ref="A25:AB25"/>
    <mergeCell ref="A26:AB26"/>
    <mergeCell ref="A44:AB44"/>
    <mergeCell ref="A32:AB32"/>
    <mergeCell ref="A39:AB39"/>
    <mergeCell ref="A40:AB40"/>
    <mergeCell ref="A41:AB41"/>
    <mergeCell ref="A42:AB42"/>
    <mergeCell ref="AC48:AH48"/>
    <mergeCell ref="AC47:AH47"/>
    <mergeCell ref="A47:AB47"/>
    <mergeCell ref="A48:AB48"/>
    <mergeCell ref="AC23:AH23"/>
    <mergeCell ref="AC24:AH24"/>
    <mergeCell ref="AI47:AY47"/>
    <mergeCell ref="AZ47:BV47"/>
    <mergeCell ref="AI24:AY24"/>
    <mergeCell ref="AZ24:BV24"/>
    <mergeCell ref="AI25:AY25"/>
    <mergeCell ref="AC45:AH45"/>
    <mergeCell ref="AC32:AH32"/>
    <mergeCell ref="AI23:AY23"/>
    <mergeCell ref="BW55:CN55"/>
    <mergeCell ref="CO55:DF55"/>
    <mergeCell ref="AC56:AH56"/>
    <mergeCell ref="AC54:AH54"/>
    <mergeCell ref="AI54:AY54"/>
    <mergeCell ref="AZ54:BV54"/>
    <mergeCell ref="AI56:AY56"/>
    <mergeCell ref="AZ56:BV56"/>
    <mergeCell ref="BW56:CN56"/>
    <mergeCell ref="CO56:DF56"/>
    <mergeCell ref="AC55:AH55"/>
    <mergeCell ref="AC64:AH64"/>
    <mergeCell ref="AI64:AY64"/>
    <mergeCell ref="AZ64:BV64"/>
    <mergeCell ref="AI55:AY55"/>
    <mergeCell ref="AZ55:BV55"/>
    <mergeCell ref="AC58:AH58"/>
    <mergeCell ref="AC59:AH59"/>
    <mergeCell ref="AC60:AH60"/>
    <mergeCell ref="AZ58:BV58"/>
    <mergeCell ref="AC65:AH65"/>
    <mergeCell ref="AI65:AY65"/>
    <mergeCell ref="AZ65:BV65"/>
    <mergeCell ref="CO64:DF64"/>
    <mergeCell ref="BW66:CN66"/>
    <mergeCell ref="CO66:DF66"/>
    <mergeCell ref="CO67:DF67"/>
    <mergeCell ref="AC66:AH66"/>
    <mergeCell ref="AI66:AY66"/>
    <mergeCell ref="AZ66:BV66"/>
    <mergeCell ref="AC68:AH68"/>
    <mergeCell ref="AC69:AH69"/>
    <mergeCell ref="AI69:AY69"/>
    <mergeCell ref="AZ69:BV69"/>
    <mergeCell ref="AI68:AY68"/>
    <mergeCell ref="AZ68:BV68"/>
    <mergeCell ref="AC71:AH71"/>
    <mergeCell ref="AI71:AY71"/>
    <mergeCell ref="AZ71:BV71"/>
    <mergeCell ref="AC73:AH73"/>
    <mergeCell ref="AI73:AY73"/>
    <mergeCell ref="AZ73:BV73"/>
    <mergeCell ref="AC72:AH72"/>
    <mergeCell ref="BW103:CN103"/>
    <mergeCell ref="CO103:DF103"/>
    <mergeCell ref="AC103:AH103"/>
    <mergeCell ref="AI103:AY103"/>
    <mergeCell ref="AZ103:BV103"/>
    <mergeCell ref="A9:AB9"/>
    <mergeCell ref="A11:AB11"/>
    <mergeCell ref="A12:AB12"/>
    <mergeCell ref="A13:AB13"/>
    <mergeCell ref="A14:AB14"/>
    <mergeCell ref="A15:AB15"/>
    <mergeCell ref="A17:AB17"/>
    <mergeCell ref="A18:AB18"/>
    <mergeCell ref="A16:AB16"/>
    <mergeCell ref="A49:AB49"/>
    <mergeCell ref="A50:AB50"/>
    <mergeCell ref="A52:AB52"/>
    <mergeCell ref="A19:AB19"/>
    <mergeCell ref="A21:AB21"/>
    <mergeCell ref="A22:AB22"/>
    <mergeCell ref="A23:AB23"/>
    <mergeCell ref="A20:AB20"/>
    <mergeCell ref="A24:AB24"/>
    <mergeCell ref="A43:AB43"/>
    <mergeCell ref="A54:AB54"/>
    <mergeCell ref="A55:AB55"/>
    <mergeCell ref="A64:AB64"/>
    <mergeCell ref="A56:AB56"/>
    <mergeCell ref="A61:AB61"/>
    <mergeCell ref="A62:AB62"/>
    <mergeCell ref="A58:AB58"/>
    <mergeCell ref="A59:AB59"/>
    <mergeCell ref="A60:AB60"/>
    <mergeCell ref="A57:AB57"/>
    <mergeCell ref="A65:AB65"/>
    <mergeCell ref="A66:AB66"/>
    <mergeCell ref="A68:AB68"/>
    <mergeCell ref="A69:AB69"/>
    <mergeCell ref="A71:AB71"/>
    <mergeCell ref="A73:AB73"/>
    <mergeCell ref="A72:AB72"/>
    <mergeCell ref="A75:AB75"/>
    <mergeCell ref="A74:AB74"/>
    <mergeCell ref="A78:AB78"/>
    <mergeCell ref="A77:AB77"/>
    <mergeCell ref="A76:AB76"/>
    <mergeCell ref="AI105:AY105"/>
    <mergeCell ref="AC105:AH105"/>
    <mergeCell ref="A105:AB105"/>
    <mergeCell ref="A103:AB103"/>
    <mergeCell ref="A94:AB94"/>
    <mergeCell ref="A95:AB95"/>
    <mergeCell ref="AC92:AH92"/>
    <mergeCell ref="A29:AB29"/>
    <mergeCell ref="A30:AB30"/>
    <mergeCell ref="AC29:AH29"/>
    <mergeCell ref="AC30:AH30"/>
    <mergeCell ref="AI29:AY29"/>
    <mergeCell ref="AI30:AY30"/>
    <mergeCell ref="AZ29:BV29"/>
    <mergeCell ref="BW29:CN29"/>
    <mergeCell ref="AZ30:BV30"/>
    <mergeCell ref="AC34:AH34"/>
    <mergeCell ref="AC35:AH35"/>
    <mergeCell ref="A33:AB33"/>
    <mergeCell ref="A34:AB34"/>
    <mergeCell ref="A35:AB35"/>
    <mergeCell ref="AC33:AH33"/>
    <mergeCell ref="CO36:DF36"/>
    <mergeCell ref="A51:AB51"/>
    <mergeCell ref="AC51:AH51"/>
    <mergeCell ref="AI51:AY51"/>
    <mergeCell ref="AZ51:BV51"/>
    <mergeCell ref="BW51:CN51"/>
    <mergeCell ref="CO51:DF51"/>
    <mergeCell ref="A36:AB36"/>
    <mergeCell ref="AC36:AH36"/>
    <mergeCell ref="A45:AB45"/>
    <mergeCell ref="AI36:AY36"/>
    <mergeCell ref="AI72:AY72"/>
    <mergeCell ref="AZ72:BV72"/>
    <mergeCell ref="BW72:CN72"/>
    <mergeCell ref="BW57:CN57"/>
    <mergeCell ref="BW36:CN36"/>
    <mergeCell ref="BW71:CN71"/>
    <mergeCell ref="BW69:CN69"/>
    <mergeCell ref="BW68:CN68"/>
    <mergeCell ref="BW64:CN64"/>
    <mergeCell ref="AC57:AH57"/>
    <mergeCell ref="AI57:AY57"/>
    <mergeCell ref="AZ57:BV57"/>
    <mergeCell ref="CO57:DF57"/>
    <mergeCell ref="A97:AB97"/>
    <mergeCell ref="A98:AB98"/>
    <mergeCell ref="AC97:AH97"/>
    <mergeCell ref="AC98:AH98"/>
    <mergeCell ref="AI97:AY97"/>
    <mergeCell ref="AI98:AY98"/>
    <mergeCell ref="AZ97:BV97"/>
    <mergeCell ref="AZ98:BV98"/>
    <mergeCell ref="BW97:CN97"/>
    <mergeCell ref="BW98:CN98"/>
    <mergeCell ref="CO97:DF97"/>
    <mergeCell ref="CO98:DF98"/>
    <mergeCell ref="BW63:CN63"/>
    <mergeCell ref="CO63:DF63"/>
    <mergeCell ref="CO71:DF71"/>
    <mergeCell ref="BW73:CN73"/>
    <mergeCell ref="CO73:DF73"/>
    <mergeCell ref="CO72:DF72"/>
    <mergeCell ref="CO69:DF69"/>
    <mergeCell ref="CO68:DF68"/>
    <mergeCell ref="BW65:CN65"/>
    <mergeCell ref="CO65:DF65"/>
    <mergeCell ref="A63:AB63"/>
    <mergeCell ref="AC63:AH63"/>
    <mergeCell ref="AI63:AY63"/>
    <mergeCell ref="AZ63:BV6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25">
      <selection activeCell="CJ38" sqref="CJ38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54" customHeight="1">
      <c r="A3" s="16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 t="s">
        <v>1</v>
      </c>
      <c r="AD3" s="152"/>
      <c r="AE3" s="152"/>
      <c r="AF3" s="152"/>
      <c r="AG3" s="152"/>
      <c r="AH3" s="152"/>
      <c r="AI3" s="152" t="s">
        <v>52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 t="s">
        <v>45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 t="s">
        <v>2</v>
      </c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3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67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22.5" customHeight="1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65" t="s">
        <v>39</v>
      </c>
      <c r="AD5" s="166"/>
      <c r="AE5" s="166"/>
      <c r="AF5" s="166"/>
      <c r="AG5" s="166"/>
      <c r="AH5" s="166"/>
      <c r="AI5" s="166" t="s">
        <v>57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43">
        <v>326600</v>
      </c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>
        <v>-410770.23</v>
      </c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4"/>
    </row>
    <row r="6" spans="1:110" ht="12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55" t="s">
        <v>18</v>
      </c>
      <c r="AD6" s="156"/>
      <c r="AE6" s="156"/>
      <c r="AF6" s="156"/>
      <c r="AG6" s="156"/>
      <c r="AH6" s="157"/>
      <c r="AI6" s="160" t="s">
        <v>57</v>
      </c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7"/>
      <c r="AZ6" s="145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7"/>
      <c r="BW6" s="145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7"/>
      <c r="CO6" s="145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50"/>
    </row>
    <row r="7" spans="1:110" ht="22.5" customHeight="1">
      <c r="A7" s="153" t="s">
        <v>55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8"/>
      <c r="AD7" s="134"/>
      <c r="AE7" s="134"/>
      <c r="AF7" s="134"/>
      <c r="AG7" s="134"/>
      <c r="AH7" s="159"/>
      <c r="AI7" s="161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59"/>
      <c r="AZ7" s="148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149"/>
      <c r="BW7" s="148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49"/>
      <c r="CO7" s="148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151"/>
    </row>
    <row r="8" spans="1:110" ht="12" customHeight="1">
      <c r="A8" s="139" t="s">
        <v>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155"/>
      <c r="AD8" s="156"/>
      <c r="AE8" s="156"/>
      <c r="AF8" s="156"/>
      <c r="AG8" s="156"/>
      <c r="AH8" s="157"/>
      <c r="AI8" s="160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145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5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/>
      <c r="CO8" s="145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50"/>
    </row>
    <row r="9" spans="1:110" ht="1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58"/>
      <c r="AD9" s="134"/>
      <c r="AE9" s="134"/>
      <c r="AF9" s="134"/>
      <c r="AG9" s="134"/>
      <c r="AH9" s="159"/>
      <c r="AI9" s="161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59"/>
      <c r="AZ9" s="148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149"/>
      <c r="BW9" s="148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49"/>
      <c r="CO9" s="148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151"/>
    </row>
    <row r="10" spans="1:110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8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96"/>
    </row>
    <row r="11" spans="1:110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8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96"/>
    </row>
    <row r="12" spans="1:110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8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96"/>
    </row>
    <row r="13" spans="1:11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8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96"/>
    </row>
    <row r="14" spans="1:110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80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96"/>
    </row>
    <row r="15" spans="1:110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80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96"/>
    </row>
    <row r="16" spans="1:110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96"/>
    </row>
    <row r="17" spans="1:110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80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96"/>
    </row>
    <row r="18" spans="1:110" ht="1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80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96"/>
    </row>
    <row r="19" spans="1:110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96"/>
    </row>
    <row r="20" spans="1:110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80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96"/>
    </row>
    <row r="21" spans="1:110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96"/>
    </row>
    <row r="22" spans="1:110" ht="22.5" customHeight="1">
      <c r="A22" s="135" t="s">
        <v>56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80" t="s">
        <v>19</v>
      </c>
      <c r="AD22" s="27"/>
      <c r="AE22" s="27"/>
      <c r="AF22" s="27"/>
      <c r="AG22" s="27"/>
      <c r="AH22" s="27"/>
      <c r="AI22" s="27" t="s">
        <v>57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96"/>
    </row>
    <row r="23" spans="1:110" ht="12" customHeight="1">
      <c r="A23" s="137" t="s">
        <v>17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55"/>
      <c r="AD23" s="156"/>
      <c r="AE23" s="156"/>
      <c r="AF23" s="156"/>
      <c r="AG23" s="156"/>
      <c r="AH23" s="157"/>
      <c r="AI23" s="160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7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7"/>
      <c r="BW23" s="145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7"/>
      <c r="CO23" s="145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50"/>
    </row>
    <row r="24" spans="1:11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8"/>
      <c r="AD24" s="134"/>
      <c r="AE24" s="134"/>
      <c r="AF24" s="134"/>
      <c r="AG24" s="134"/>
      <c r="AH24" s="159"/>
      <c r="AI24" s="161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59"/>
      <c r="AZ24" s="148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149"/>
      <c r="BW24" s="148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149"/>
      <c r="CO24" s="148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51"/>
    </row>
    <row r="25" spans="1:110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96"/>
    </row>
    <row r="26" spans="1:110" ht="1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80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96"/>
    </row>
    <row r="27" spans="1:110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80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96"/>
    </row>
    <row r="28" spans="1:110" ht="15" customHeight="1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80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80" t="s">
        <v>22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43">
        <v>326600</v>
      </c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v>-410770.23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96"/>
    </row>
    <row r="30" spans="1:110" ht="15" customHeight="1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 t="s">
        <v>23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35">
        <v>-13984396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>
        <v>-1092478.61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 t="s">
        <v>6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9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98" t="s">
        <v>24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9">
        <v>14310996</v>
      </c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>
        <v>681708.38</v>
      </c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 t="s">
        <v>6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</row>
    <row r="32" spans="30:75" ht="32.25" customHeight="1">
      <c r="AD32" s="6"/>
      <c r="AE32" s="6"/>
      <c r="AF32" s="6"/>
      <c r="AG32" s="6"/>
      <c r="BW32" s="1" t="s">
        <v>152</v>
      </c>
    </row>
    <row r="33" spans="1:60" s="2" customFormat="1" ht="11.25">
      <c r="A33" s="2" t="s">
        <v>25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K33" s="86" t="s">
        <v>128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</row>
    <row r="34" spans="15:60" s="2" customFormat="1" ht="11.25">
      <c r="O34" s="132" t="s">
        <v>26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K34" s="132" t="s">
        <v>27</v>
      </c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2"/>
      <c r="AS37" s="2"/>
      <c r="AT37" s="2"/>
      <c r="AU37" s="2"/>
      <c r="AV37" s="86" t="s">
        <v>214</v>
      </c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32" t="s">
        <v>26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2"/>
      <c r="AS38" s="2"/>
      <c r="AT38" s="2"/>
      <c r="AU38" s="2"/>
      <c r="AV38" s="132" t="s">
        <v>27</v>
      </c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2"/>
      <c r="AL40" s="2"/>
      <c r="AM40" s="2"/>
      <c r="AN40" s="2"/>
      <c r="AO40" s="86" t="s">
        <v>129</v>
      </c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9:64" s="7" customFormat="1" ht="11.25" customHeight="1">
      <c r="S41" s="132" t="s">
        <v>26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2"/>
      <c r="AL41" s="2"/>
      <c r="AM41" s="2"/>
      <c r="AN41" s="2"/>
      <c r="AO41" s="132" t="s">
        <v>27</v>
      </c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</row>
    <row r="42" s="2" customFormat="1" ht="11.25">
      <c r="AU42" s="13"/>
    </row>
    <row r="43" spans="1:35" s="2" customFormat="1" ht="11.25">
      <c r="A43" s="133" t="s">
        <v>28</v>
      </c>
      <c r="B43" s="133"/>
      <c r="C43" s="134"/>
      <c r="D43" s="134"/>
      <c r="E43" s="134"/>
      <c r="F43" s="134"/>
      <c r="G43" s="40" t="s">
        <v>28</v>
      </c>
      <c r="H43" s="40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40">
        <v>20</v>
      </c>
      <c r="AC43" s="40"/>
      <c r="AD43" s="40"/>
      <c r="AE43" s="40"/>
      <c r="AF43" s="41"/>
      <c r="AG43" s="41"/>
      <c r="AH43" s="41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2012-03-28T10:02:45Z</cp:lastPrinted>
  <dcterms:created xsi:type="dcterms:W3CDTF">2007-09-21T13:36:41Z</dcterms:created>
  <dcterms:modified xsi:type="dcterms:W3CDTF">2013-03-26T04:16:41Z</dcterms:modified>
  <cp:category/>
  <cp:version/>
  <cp:contentType/>
  <cp:contentStatus/>
</cp:coreProperties>
</file>