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<sst xmlns="http://schemas.openxmlformats.org/spreadsheetml/2006/main" count="205" uniqueCount="180">
  <si>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</si>
  <si>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</si>
  <si>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</si>
  <si>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</si>
  <si>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</si>
  <si>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</si>
  <si>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</si>
  <si>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</si>
  <si>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</si>
  <si>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</si>
  <si>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</si>
  <si>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</si>
  <si>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</si>
  <si>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</si>
  <si>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</si>
  <si>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</si>
  <si>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</si>
  <si>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</si>
  <si>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</si>
  <si>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</si>
  <si>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</si>
  <si>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</si>
  <si>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</si>
  <si>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</si>
  <si>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</si>
  <si>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</si>
  <si>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</si>
  <si>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</si>
  <si>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</si>
  <si>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</si>
  <si>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</si>
  <si>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</si>
  <si>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</si>
  <si>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</si>
  <si>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</si>
  <si>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</si>
  <si>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</si>
  <si>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</si>
  <si>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</si>
  <si>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</si>
  <si>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</si>
  <si>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</si>
  <si>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</si>
  <si>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</si>
  <si>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</si>
  <si>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</si>
  <si>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</si>
  <si>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</si>
  <si>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</si>
  <si>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</si>
  <si>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</si>
  <si>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</si>
  <si>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</si>
  <si>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</si>
  <si>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</si>
  <si>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</si>
  <si>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</si>
  <si>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</si>
  <si>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</si>
  <si>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</si>
  <si>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</si>
  <si>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</si>
  <si>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</si>
  <si>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</si>
  <si>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</si>
  <si>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</si>
  <si>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</si>
  <si>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</si>
  <si>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</si>
  <si>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</si>
  <si>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</si>
  <si>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</si>
  <si>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</si>
  <si>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</si>
  <si>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</si>
  <si>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</si>
  <si>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</si>
  <si>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</si>
  <si>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</si>
  <si>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</si>
  <si>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</si>
  <si>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</si>
  <si>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</si>
  <si>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</si>
  <si>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</si>
  <si>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</si>
  <si>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</si>
  <si>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</si>
  <si>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</si>
  <si>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</si>
  <si>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</si>
  <si>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</si>
  <si>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</si>
  <si>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</si>
  <si>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</si>
  <si>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</si>
  <si>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</si>
  <si>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</si>
  <si>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</si>
  <si>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</si>
  <si>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</si>
  <si>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</si>
  <si>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</si>
  <si>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</si>
  <si>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</si>
  <si>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</si>
  <si>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</si>
  <si>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</si>
  <si>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</si>
  <si>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</si>
  <si>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</si>
  <si>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</si>
  <si>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</si>
  <si>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</si>
  <si>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</si>
  <si>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</si>
  <si>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</si>
  <si>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</si>
  <si>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</si>
  <si>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</si>
  <si>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</si>
  <si>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</si>
  <si>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</si>
  <si>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</si>
  <si>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</si>
  <si>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</si>
  <si>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</si>
  <si>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</si>
  <si>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</si>
  <si>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</si>
  <si>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</si>
  <si>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</si>
  <si>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</si>
  <si>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</si>
  <si>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</si>
  <si>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</si>
  <si>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</si>
  <si>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</si>
  <si>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</si>
  <si>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</si>
  <si>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</si>
  <si>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</si>
  <si>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</si>
  <si>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</si>
  <si>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</si>
  <si>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</si>
  <si>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</si>
  <si>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</si>
  <si>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</si>
  <si>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</si>
  <si>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</si>
  <si>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</si>
  <si>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</si>
  <si>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</si>
  <si>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</si>
  <si>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</si>
  <si>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</si>
  <si>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</si>
  <si>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</si>
  <si>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</si>
  <si>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</si>
  <si>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</si>
  <si>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</si>
  <si>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</si>
  <si>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</si>
  <si>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</si>
  <si>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</si>
  <si>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</si>
  <si>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</si>
  <si>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</si>
  <si>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</si>
  <si>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</si>
  <si>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</si>
  <si>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</si>
  <si>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2018 год</t>
  </si>
  <si>
    <t>Фактическое исполнение за 2017 год</t>
  </si>
  <si>
    <r>
      <t xml:space="preserve">Годовой план 
на 01.05.2018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</si>
  <si>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01.05.2018
</t>
    </r>
    <r>
      <rPr>
        <sz val="12"/>
        <rFont val="Times New Roman"/>
        <family val="1"/>
      </rPr>
      <t>(текущего месяца)</t>
    </r>
  </si>
  <si>
    <r>
      <t xml:space="preserve">Кассовый план на май  месяц </t>
    </r>
    <r>
      <rPr>
        <sz val="12"/>
        <rFont val="Times New Roman"/>
        <family val="1"/>
      </rPr>
      <t>(текущий)</t>
    </r>
  </si>
  <si>
    <t>Василенко А.В.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</si>
</sst>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34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34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71">
      <pane xSplit="6030" topLeftCell="D1" activePane="topRight" state="split"/>
      <selection pane="topLeft" activeCell="B12" sqref="B12"/>
      <selection pane="topRight" activeCell="G21" sqref="G21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175</v>
      </c>
      <c r="E9" s="90" t="s">
        <v>174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176</v>
      </c>
      <c r="F10" s="91" t="s">
        <v>177</v>
      </c>
      <c r="G10" s="91" t="s">
        <v>178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7438.599999999999</v>
      </c>
      <c r="E13" s="11">
        <f>E15+E16+E24+E25+E26+E27</f>
        <v>8462.3</v>
      </c>
      <c r="F13" s="11">
        <f>F15+F16+F24+F25+F26+F27</f>
        <v>2621.9</v>
      </c>
      <c r="G13" s="11">
        <f>G15+G16+G24+G25+G26+G27</f>
        <v>572.5</v>
      </c>
      <c r="H13" s="11">
        <f>H15+H16+H24+H25+H26+H27</f>
        <v>572.5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6037.7</v>
      </c>
      <c r="E15" s="18">
        <v>6948</v>
      </c>
      <c r="F15" s="18">
        <v>1170.7</v>
      </c>
      <c r="G15" s="18">
        <v>161.9</v>
      </c>
      <c r="H15" s="18">
        <v>161.9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0</v>
      </c>
      <c r="E16" s="20">
        <f>E18+E21</f>
        <v>66.6</v>
      </c>
      <c r="F16" s="20">
        <f>F18+F21</f>
        <v>4.2</v>
      </c>
      <c r="G16" s="20">
        <f>G18+G21</f>
        <v>0</v>
      </c>
      <c r="H16" s="20">
        <f>H18+H21</f>
        <v>0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0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66.6</v>
      </c>
      <c r="F21" s="20">
        <f>F22+F23</f>
        <v>4.2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66.6</v>
      </c>
      <c r="F22" s="18">
        <v>4.2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393.9</v>
      </c>
      <c r="E24" s="18">
        <v>147.7</v>
      </c>
      <c r="F24" s="18">
        <v>147</v>
      </c>
      <c r="G24" s="18">
        <v>410.6</v>
      </c>
      <c r="H24" s="18">
        <v>410.6</v>
      </c>
    </row>
    <row r="25" spans="1:8" ht="15.75">
      <c r="A25" s="16" t="s">
        <v>9</v>
      </c>
      <c r="B25" s="23" t="s">
        <v>12</v>
      </c>
      <c r="C25" s="57"/>
      <c r="D25" s="18">
        <v>1000</v>
      </c>
      <c r="E25" s="18">
        <v>1300</v>
      </c>
      <c r="F25" s="18">
        <v>1300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7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7290.900000000001</v>
      </c>
      <c r="E28" s="24">
        <f>E30+E53+E62+E71</f>
        <v>8462.3</v>
      </c>
      <c r="F28" s="24">
        <f>F30+F53+F62+F71</f>
        <v>2211.3</v>
      </c>
      <c r="G28" s="24">
        <f>G30+G53+G62+G71</f>
        <v>545.3</v>
      </c>
      <c r="H28" s="24">
        <f>H30+H53+H62+H71</f>
        <v>545.3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4604.5</v>
      </c>
      <c r="E30" s="28">
        <f>E32+E38+E40+E48</f>
        <v>5317.3</v>
      </c>
      <c r="F30" s="28">
        <f>F32+F38+F40+F42+F44+F46+F48+F50+F52</f>
        <v>1529.9</v>
      </c>
      <c r="G30" s="28">
        <f>G32+G38+G40+G42+G44+G46+G48+G50+G52</f>
        <v>399.6</v>
      </c>
      <c r="H30" s="28">
        <f>H32+H38+H40+H42+H44+H46+H48+H50+H52</f>
        <v>399.6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3888.5</v>
      </c>
      <c r="E32" s="18">
        <f>E34+E35+E37</f>
        <v>4556.5</v>
      </c>
      <c r="F32" s="18">
        <f>F34+F35+F37</f>
        <v>1168.4</v>
      </c>
      <c r="G32" s="18">
        <f>G34+G35+G37</f>
        <v>330</v>
      </c>
      <c r="H32" s="18">
        <f>H34+H35+H37</f>
        <v>330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2615.3</v>
      </c>
      <c r="E34" s="18">
        <v>2618.1</v>
      </c>
      <c r="F34" s="18">
        <v>721.2</v>
      </c>
      <c r="G34" s="18">
        <v>220</v>
      </c>
      <c r="H34" s="18">
        <v>220</v>
      </c>
    </row>
    <row r="35" spans="1:8" ht="15.75">
      <c r="A35" s="37" t="s">
        <v>95</v>
      </c>
      <c r="B35" s="39" t="s">
        <v>141</v>
      </c>
      <c r="C35" s="62"/>
      <c r="D35" s="18">
        <v>1273.2</v>
      </c>
      <c r="E35" s="18">
        <v>1938.4</v>
      </c>
      <c r="F35" s="18">
        <v>447.2</v>
      </c>
      <c r="G35" s="18">
        <v>110</v>
      </c>
      <c r="H35" s="18">
        <v>110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55.5" customHeight="1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520.1</v>
      </c>
      <c r="E38" s="18">
        <v>550.8</v>
      </c>
      <c r="F38" s="18">
        <v>309</v>
      </c>
      <c r="G38" s="18">
        <v>40</v>
      </c>
      <c r="H38" s="18">
        <v>40</v>
      </c>
    </row>
    <row r="39" spans="1:8" ht="15.75">
      <c r="A39" s="37" t="s">
        <v>96</v>
      </c>
      <c r="B39" s="40" t="s">
        <v>97</v>
      </c>
      <c r="C39" s="61"/>
      <c r="D39" s="18">
        <v>166.4</v>
      </c>
      <c r="E39" s="18">
        <v>206.4</v>
      </c>
      <c r="F39" s="18">
        <v>148.6</v>
      </c>
      <c r="G39" s="18">
        <v>15</v>
      </c>
      <c r="H39" s="18">
        <v>15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37</v>
      </c>
      <c r="E40" s="18">
        <v>45</v>
      </c>
      <c r="F40" s="18">
        <v>12.2</v>
      </c>
      <c r="G40" s="18">
        <v>3.6</v>
      </c>
      <c r="H40" s="18">
        <v>3.6</v>
      </c>
    </row>
    <row r="41" spans="1:8" ht="15.75">
      <c r="A41" s="37" t="s">
        <v>98</v>
      </c>
      <c r="B41" s="40" t="s">
        <v>97</v>
      </c>
      <c r="C41" s="61"/>
      <c r="D41" s="18">
        <v>15.6</v>
      </c>
      <c r="E41" s="18">
        <v>20</v>
      </c>
      <c r="F41" s="18">
        <v>5.7</v>
      </c>
      <c r="G41" s="18">
        <v>1.4</v>
      </c>
      <c r="H41" s="18">
        <v>1.4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158.9</v>
      </c>
      <c r="E48" s="18">
        <v>165</v>
      </c>
      <c r="F48" s="18">
        <v>40.3</v>
      </c>
      <c r="G48" s="18">
        <v>26</v>
      </c>
      <c r="H48" s="18">
        <v>26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118.30000000000001</v>
      </c>
      <c r="E53" s="28">
        <f>E54+E56+E58+E60</f>
        <v>52.7</v>
      </c>
      <c r="F53" s="28">
        <f>F54+F56+F58+F60</f>
        <v>21.4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111.9</v>
      </c>
      <c r="E54" s="18">
        <v>31.3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111.9</v>
      </c>
      <c r="E55" s="18">
        <v>0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6.4</v>
      </c>
      <c r="E60" s="18">
        <v>21.4</v>
      </c>
      <c r="F60" s="18">
        <v>21.4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6.4</v>
      </c>
      <c r="E61" s="18">
        <v>21.4</v>
      </c>
      <c r="F61" s="18">
        <v>21.4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18.3</v>
      </c>
      <c r="E62" s="28">
        <f>E65+E69</f>
        <v>20</v>
      </c>
      <c r="F62" s="28">
        <f>F63+F65+F67+F69</f>
        <v>9.6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18.3</v>
      </c>
      <c r="E65" s="18">
        <v>20</v>
      </c>
      <c r="F65" s="18">
        <v>9.6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7.6</v>
      </c>
      <c r="E66" s="18">
        <v>0</v>
      </c>
      <c r="F66" s="18">
        <v>0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D74+D76+D77+D79+D82+D87+D88+D72+D84+D80+D85</f>
        <v>2549.8</v>
      </c>
      <c r="E71" s="28">
        <f>E74+E76+E77+E79+E82+E87+E88+E72+E84+E80+E85</f>
        <v>3072.2999999999997</v>
      </c>
      <c r="F71" s="28">
        <f>F74+F76+F77+F79+F82+F87+F88+F72+F84+F80+F85</f>
        <v>650.4</v>
      </c>
      <c r="G71" s="28">
        <f>SUM(G72+G74+G76+G77+G79+G82)+SUM(G84:G88)</f>
        <v>145.7</v>
      </c>
      <c r="H71" s="28">
        <f>SUM(H72+H74+H76+H77+H79+H82)+SUM(H84:H88)</f>
        <v>145.7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205.8</v>
      </c>
      <c r="E74" s="18">
        <v>267.5</v>
      </c>
      <c r="F74" s="18">
        <v>51.5</v>
      </c>
      <c r="G74" s="18">
        <v>45</v>
      </c>
      <c r="H74" s="18">
        <v>45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0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101.4</v>
      </c>
      <c r="E77" s="18">
        <v>54.8</v>
      </c>
      <c r="F77" s="18">
        <v>35.8</v>
      </c>
      <c r="G77" s="18">
        <v>0.4</v>
      </c>
      <c r="H77" s="18">
        <v>0.4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62.6</v>
      </c>
      <c r="E78" s="18">
        <v>13</v>
      </c>
      <c r="F78" s="18">
        <v>8.6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173.9</v>
      </c>
      <c r="E82" s="18">
        <v>139.6</v>
      </c>
      <c r="F82" s="18">
        <v>39.2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1000</v>
      </c>
      <c r="E85" s="69">
        <v>1300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194.1</v>
      </c>
      <c r="E87" s="18">
        <v>0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874.5999999999999</v>
      </c>
      <c r="E88" s="26">
        <f>E91+E92+E94+E95+E97+E98+E89</f>
        <v>1307.3999999999999</v>
      </c>
      <c r="F88" s="26">
        <f>F91+F92+F94+F95+F97+F98+F89</f>
        <v>523.9</v>
      </c>
      <c r="G88" s="26">
        <f>G91+G92+G94+G95+G97+G98</f>
        <v>100.3</v>
      </c>
      <c r="H88" s="26">
        <f>H89+H90+H91+H92+H93+H94+H95+H96+H97+H98</f>
        <v>100.3</v>
      </c>
    </row>
    <row r="89" spans="1:8" s="46" customFormat="1" ht="17.25" customHeight="1">
      <c r="A89" s="66"/>
      <c r="B89" s="17" t="s">
        <v>161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502.6</v>
      </c>
      <c r="E91" s="18">
        <v>713.4</v>
      </c>
      <c r="F91" s="18">
        <v>253.1</v>
      </c>
      <c r="G91" s="18">
        <v>50</v>
      </c>
      <c r="H91" s="67">
        <v>50</v>
      </c>
    </row>
    <row r="92" spans="1:8" s="46" customFormat="1" ht="17.25" customHeight="1">
      <c r="A92" s="66"/>
      <c r="B92" s="17" t="s">
        <v>163</v>
      </c>
      <c r="C92" s="61"/>
      <c r="D92" s="18">
        <v>160.2</v>
      </c>
      <c r="E92" s="18">
        <v>112.8</v>
      </c>
      <c r="F92" s="18">
        <v>118.3</v>
      </c>
      <c r="G92" s="18">
        <v>10</v>
      </c>
      <c r="H92" s="67">
        <v>10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25.9</v>
      </c>
      <c r="E94" s="18">
        <v>60</v>
      </c>
      <c r="F94" s="18">
        <v>15</v>
      </c>
      <c r="G94" s="18">
        <v>10</v>
      </c>
      <c r="H94" s="67">
        <v>10</v>
      </c>
    </row>
    <row r="95" spans="1:8" s="46" customFormat="1" ht="17.25" customHeight="1">
      <c r="A95" s="66"/>
      <c r="B95" s="17" t="s">
        <v>166</v>
      </c>
      <c r="C95" s="61"/>
      <c r="D95" s="18">
        <v>4.8</v>
      </c>
      <c r="E95" s="18">
        <v>10</v>
      </c>
      <c r="F95" s="18">
        <v>0</v>
      </c>
      <c r="G95" s="18">
        <v>5</v>
      </c>
      <c r="H95" s="67">
        <v>5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181.1</v>
      </c>
      <c r="E97" s="18">
        <v>411.2</v>
      </c>
      <c r="F97" s="18">
        <v>137.5</v>
      </c>
      <c r="G97" s="18">
        <v>25.3</v>
      </c>
      <c r="H97" s="67">
        <v>25.3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460.7</v>
      </c>
      <c r="E99" s="18">
        <v>752.5</v>
      </c>
      <c r="F99" s="18">
        <v>307.5</v>
      </c>
      <c r="G99" s="18">
        <v>40</v>
      </c>
      <c r="H99" s="67">
        <v>40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1777.9</v>
      </c>
      <c r="E100" s="18">
        <v>2951.7</v>
      </c>
      <c r="F100" s="18">
        <v>938.9</v>
      </c>
      <c r="G100" s="18">
        <v>166.4</v>
      </c>
      <c r="H100" s="18">
        <v>166.4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147.6999999999989</v>
      </c>
      <c r="E101" s="24">
        <f>E13-E28</f>
        <v>0</v>
      </c>
      <c r="F101" s="24">
        <f>F13-F28</f>
        <v>410.5999999999999</v>
      </c>
      <c r="G101" s="24">
        <f>G13-G28</f>
        <v>27.200000000000045</v>
      </c>
      <c r="H101" s="24">
        <f>H13-H28</f>
        <v>27.200000000000045</v>
      </c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179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Пользователь</cp:lastModifiedBy>
  <cp:lastPrinted>2017-02-03T05:43:22Z</cp:lastPrinted>
  <dcterms:created xsi:type="dcterms:W3CDTF">2010-03-03T05:58:00Z</dcterms:created>
  <dcterms:modified xsi:type="dcterms:W3CDTF">2018-05-14T06:34:46Z</dcterms:modified>
  <cp:category/>
  <cp:version/>
  <cp:contentType/>
  <cp:contentStatus/>
</cp:coreProperties>
</file>